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35" windowWidth="27795" windowHeight="12015" firstSheet="1" activeTab="7"/>
  </bookViews>
  <sheets>
    <sheet name="General Fund - Budget (2)" sheetId="7" state="hidden" r:id="rId1"/>
    <sheet name="General Fund" sheetId="16" r:id="rId2"/>
    <sheet name="CSM" sheetId="21" r:id="rId3"/>
    <sheet name="Traffic" sheetId="20" r:id="rId4"/>
    <sheet name="CEDO" sheetId="19" r:id="rId5"/>
    <sheet name="WW" sheetId="18" r:id="rId6"/>
    <sheet name="BurlingtonTelecom" sheetId="23" r:id="rId7"/>
    <sheet name="Storm" sheetId="22" r:id="rId8"/>
    <sheet name="Airport" sheetId="17" r:id="rId9"/>
    <sheet name="errors" sheetId="8" state="hidden" r:id="rId10"/>
    <sheet name="Pivot" sheetId="1" state="hidden" r:id="rId11"/>
  </sheets>
  <definedNames>
    <definedName name="ExternalData_1" localSheetId="9" hidden="1">errors!$A$3:$Q$1003</definedName>
    <definedName name="_xlnm.Print_Area" localSheetId="4">CEDO!$A$1:$I$115</definedName>
    <definedName name="_xlnm.Print_Area" localSheetId="2">CSM!$A$1:$I$22</definedName>
    <definedName name="_xlnm.Print_Area" localSheetId="3">Traffic!$A$1:$I$29</definedName>
    <definedName name="_xlnm.Print_Titles" localSheetId="8">Airport!$1:$8</definedName>
    <definedName name="_xlnm.Print_Titles" localSheetId="4">CEDO!$1:$8</definedName>
    <definedName name="_xlnm.Print_Titles" localSheetId="2">CSM!$1:$2</definedName>
    <definedName name="_xlnm.Print_Titles" localSheetId="1">'General Fund'!$1:$8</definedName>
    <definedName name="_xlnm.Print_Titles" localSheetId="3">Traffic!$1:$2</definedName>
    <definedName name="_xlnm.Print_Titles" localSheetId="5">WW!$1:$8</definedName>
  </definedNames>
  <calcPr calcId="145621"/>
  <pivotCaches>
    <pivotCache cacheId="0" r:id="rId12"/>
    <pivotCache cacheId="1" r:id="rId13"/>
    <pivotCache cacheId="4" r:id="rId14"/>
  </pivotCaches>
</workbook>
</file>

<file path=xl/calcChain.xml><?xml version="1.0" encoding="utf-8"?>
<calcChain xmlns="http://schemas.openxmlformats.org/spreadsheetml/2006/main">
  <c r="F23" i="22" l="1"/>
  <c r="G22" i="22"/>
  <c r="G23" i="22" s="1"/>
  <c r="G14" i="22"/>
  <c r="G15" i="22" s="1"/>
  <c r="H30" i="23"/>
  <c r="G30" i="23"/>
  <c r="F30" i="23"/>
  <c r="H29" i="23"/>
  <c r="G29" i="23"/>
  <c r="F29" i="23"/>
  <c r="H28" i="23"/>
  <c r="G28" i="23"/>
  <c r="F28" i="23"/>
  <c r="H27" i="23"/>
  <c r="G27" i="23"/>
  <c r="F27" i="23"/>
  <c r="H26" i="23"/>
  <c r="G26" i="23"/>
  <c r="F26" i="23"/>
  <c r="H25" i="23"/>
  <c r="G25" i="23"/>
  <c r="F25" i="23"/>
  <c r="H24" i="23"/>
  <c r="G24" i="23"/>
  <c r="F24" i="23"/>
  <c r="H23" i="23"/>
  <c r="G23" i="23"/>
  <c r="F23" i="23"/>
  <c r="H22" i="23"/>
  <c r="G22" i="23"/>
  <c r="F22" i="23"/>
  <c r="H17" i="23"/>
  <c r="G17" i="23"/>
  <c r="F17" i="23"/>
  <c r="H16" i="23"/>
  <c r="G16" i="23"/>
  <c r="F16" i="23"/>
  <c r="H15" i="23"/>
  <c r="G15" i="23"/>
  <c r="F15" i="23"/>
  <c r="H14" i="23"/>
  <c r="G14" i="23"/>
  <c r="F14" i="23"/>
  <c r="H22" i="22"/>
  <c r="H14" i="22"/>
  <c r="H15" i="22" l="1"/>
  <c r="H23" i="22"/>
  <c r="D144" i="16" l="1"/>
  <c r="D70" i="16"/>
  <c r="E11" i="16"/>
  <c r="G11" i="17" l="1"/>
  <c r="H11" i="17"/>
  <c r="E11" i="17"/>
  <c r="F11" i="17" s="1"/>
  <c r="E16" i="17"/>
  <c r="E10" i="16" l="1"/>
  <c r="G11" i="16" l="1"/>
  <c r="G70" i="16" s="1"/>
  <c r="H144" i="16"/>
  <c r="G144" i="16"/>
  <c r="H11" i="16"/>
  <c r="H70" i="16" s="1"/>
  <c r="E144" i="16"/>
  <c r="E70" i="16"/>
  <c r="F11" i="16"/>
  <c r="F12" i="16"/>
  <c r="F70" i="16" l="1"/>
  <c r="E4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B56" authorId="0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keepAlive="1" name="Connection" type="5" refreshedVersion="4" background="1" saveData="1">
    <dbPr connection="Provider=MSOLAP.4;Integrated Security=SSPI;Persist Security Info=True;Initial Catalog=LogosFM_Analytics;Data Source=nwsdb;MDX Compatibility=1;Safety Options=2;MDX Missing Member Mode=Error" command="DRILLTHROUGH MAXROWS 1000 SELECT FROM [General Ledger] WHERE ([Organization Set].[Level 1].&amp;[101  General Fund],[GL Account].[Account Type].&amp;[Revenue],[GL Date].[Fiscal].[Fiscal Year].&amp;[2013],[Measures].[Actual Amount - Reporting],[Organization Set].[Full Org Set Code And Description].&amp;[101-00 -  General Fund-Non-Departmental])" commandType="4"/>
  </connection>
  <connection id="2" odcFile="C:\Users\rgoodwin\Documents\My Data Sources\nwsdb LogosFM_Analytics General Ledger.odc" keepAlive="1" name="nwsdb LogosFM_Analytics General Ledger" type="5" refreshedVersion="4" background="1">
    <dbPr connection="Provider=MSOLAP.4;Integrated Security=SSPI;Persist Security Info=True;Initial Catalog=LogosFM_Analytics;Data Source=nwsdb;MDX Compatibility=1;Safety Options=2;MDX Missing Member Mode=Error" command="General Ledger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nwsdb LogosFM_Analytics General Ledger"/>
    <s v="{[GL Account].[Account Type].&amp;[Revenue]}"/>
    <s v="{[GL Date].[Fiscal].[Fiscal Year].&amp;[2014]}"/>
    <s v="{[Organization Set].[Level 1].&amp;[101  General Fund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<sst xmlns="http://schemas.openxmlformats.org/spreadsheetml/2006/main" count="7770" uniqueCount="1123">
  <si>
    <t>Amended Budget - Reporting</t>
  </si>
  <si>
    <t>Row Labels</t>
  </si>
  <si>
    <t>101 -  General Fund</t>
  </si>
  <si>
    <t>101-00 -  General Fund-Non-Departmental</t>
  </si>
  <si>
    <t>101-04-000 -  General Fund-Clerk/Treasurer-Admin</t>
  </si>
  <si>
    <t>101-05-000 -  General Fund-City Attorney-Admin</t>
  </si>
  <si>
    <t>101-06-000 -  General Fund-Planning and Zoning-Admin</t>
  </si>
  <si>
    <t>101-07-000 -  General Fund-City Assessor-Admin</t>
  </si>
  <si>
    <t>101-08-000 -  General Fund-Human Resources-Admin</t>
  </si>
  <si>
    <t>101-15-000 -  General Fund-Fire-Admin</t>
  </si>
  <si>
    <t>101-15-041 -  General Fund-Fire-Emergency Medical Services</t>
  </si>
  <si>
    <t>101-15-042 -  General Fund-Fire-Fire Protection</t>
  </si>
  <si>
    <t>101-15-044 -  General Fund-Fire-Grants</t>
  </si>
  <si>
    <t>101-17-000 -  General Fund-Police-Admin</t>
  </si>
  <si>
    <t>101-17-044 -  General Fund-Police-Grants</t>
  </si>
  <si>
    <t>101-17-050 -  General Fund-Police-Police Uniform Services</t>
  </si>
  <si>
    <t>101-17-051 -  General Fund-Police-Airport Security</t>
  </si>
  <si>
    <t>101-17-052 -  General Fund-Police-Dispatch and Communications</t>
  </si>
  <si>
    <t>101-17-053 -  General Fund-Police-Parking Enforcement</t>
  </si>
  <si>
    <t>101-19-000 -  General Fund-Public Works-Admin</t>
  </si>
  <si>
    <t>101-19-150 -  General Fund-Public Works-Engineering</t>
  </si>
  <si>
    <t>101-19-151 -  General Fund-Public Works-Equipment Maintenance</t>
  </si>
  <si>
    <t>101-19-152-480 -  General Fund-Public Works-Streets-Snow Removal</t>
  </si>
  <si>
    <t>101-19-152-481 -  General Fund-Public Works-Streets-Street Maintenance</t>
  </si>
  <si>
    <t>101-19-152-482 -  General Fund-Public Works-Streets-Street Concrete</t>
  </si>
  <si>
    <t>101-19-153 -  General Fund-Public Works-Recycling</t>
  </si>
  <si>
    <t>101-19-154 -  General Fund-Public Works-Inspection Services</t>
  </si>
  <si>
    <t>101-19-155 -  General Fund-Public Works-Central Facility</t>
  </si>
  <si>
    <t>101-20-000 -  General Fund-Code Enforcement-Admin</t>
  </si>
  <si>
    <t>101-21-060 -  General Fund-Fletcher Free Library-General Services</t>
  </si>
  <si>
    <t>101-21-061 -  General Fund-Fletcher Free Library-Summer Reading Program</t>
  </si>
  <si>
    <t>101-21-062 -  General Fund-Fletcher Free Library-English as a Second language</t>
  </si>
  <si>
    <t>101-23-000-000 -  General Fund-Parks and Recreation-Admin-Administration</t>
  </si>
  <si>
    <t>101-23-100-000 -  General Fund-Parks and Recreation-Parks-Administration</t>
  </si>
  <si>
    <t>101-23-100-235 -  General Fund-Parks and Recreation-Parks-Grounds Maintenance</t>
  </si>
  <si>
    <t>101-23-100-236 -  General Fund-Parks and Recreation-Parks-Buildings Maintenance</t>
  </si>
  <si>
    <t>101-23-100-237 -  General Fund-Parks and Recreation-Parks-Trees &amp; Greenways</t>
  </si>
  <si>
    <t>101-23-100-238 -  General Fund-Parks and Recreation-Parks-Community Gardens</t>
  </si>
  <si>
    <t>101-23-100-239 -  General Fund-Parks and Recreation-Parks-Cemeteries</t>
  </si>
  <si>
    <t>101-23-101-000 -  General Fund-Parks and Recreation-Recreation-Administration</t>
  </si>
  <si>
    <t>101-23-101-245 -  General Fund-Parks and Recreation-Recreation-Recreation Programs</t>
  </si>
  <si>
    <t>101-23-101-246 -  General Fund-Parks and Recreation-Recreation-Events</t>
  </si>
  <si>
    <t>101-23-101-247 -  General Fund-Parks and Recreation-Recreation-Bus Operations</t>
  </si>
  <si>
    <t>101-23-101-248 -  General Fund-Parks and Recreation-Recreation-Athletic Programs</t>
  </si>
  <si>
    <t>101-23-103-255 -  General Fund-Parks and Recreation-Facilities-Leddy Arena</t>
  </si>
  <si>
    <t>101-23-103-256 -  General Fund-Parks and Recreation-Facilities-Memorial Auditorium</t>
  </si>
  <si>
    <t>101-23-103-257 -  General Fund-Parks and Recreation-Facilities-North Beach</t>
  </si>
  <si>
    <t>101-23-103-258 -  General Fund-Parks and Recreation-Facilities-Waterfront</t>
  </si>
  <si>
    <t>101-23-103-259 -  General Fund-Parks and Recreation-Facilities-Miller Center</t>
  </si>
  <si>
    <t>101-23-103-260 -  General Fund-Parks and Recreation-Facilities-Public Buildings</t>
  </si>
  <si>
    <t>101-27-000-000 -  General Fund-Burlington City Arts-Admin-Administration</t>
  </si>
  <si>
    <t>101-27-000-050 -  General Fund-Burlington City Arts-Admin-Marketing</t>
  </si>
  <si>
    <t>101-27-000-051 -  General Fund-Burlington City Arts-Admin-Development</t>
  </si>
  <si>
    <t>101-27-175 -  General Fund-Burlington City Arts-BCA Center</t>
  </si>
  <si>
    <t>101-27-176-055 -  General Fund-Burlington City Arts-Arts Education-Print Studio</t>
  </si>
  <si>
    <t>101-27-176-056 -  General Fund-Burlington City Arts-Arts Education-Clay Studio</t>
  </si>
  <si>
    <t>101-27-176-057 -  General Fund-Burlington City Arts-Arts Education-Photo Studio</t>
  </si>
  <si>
    <t>101-27-176-058 -  General Fund-Burlington City Arts-Arts Education-Visual Arts</t>
  </si>
  <si>
    <t>101-27-176-059 -  General Fund-Burlington City Arts-Arts Education-Art from the Heart</t>
  </si>
  <si>
    <t>101-27-176-060 -  General Fund-Burlington City Arts-Arts Education-Gallery Education</t>
  </si>
  <si>
    <t>101-27-177 -  General Fund-Burlington City Arts-Festivals/Events</t>
  </si>
  <si>
    <t>101-27-178 -  General Fund-Burlington City Arts-Public Art</t>
  </si>
  <si>
    <t>125-08-000 -  Retirement-Human Resources-Admin</t>
  </si>
  <si>
    <t>125-08-036 -  Retirement-Human Resources-Retirement</t>
  </si>
  <si>
    <t>150-08-035 -  Self Insurance-Human Resources-Health and Dental Insurance</t>
  </si>
  <si>
    <t>175-00-013 -  Liability Ins. &amp; Workers Comp.-Non-Departmental-Liability Insurance</t>
  </si>
  <si>
    <t>175-00-015 -  Liability Ins. &amp; Workers Comp.-Non-Departmental-Workers Compensation</t>
  </si>
  <si>
    <t>230-33-000 -  Church Street Marketplace-Market Place-Admin</t>
  </si>
  <si>
    <t>230-33-390 -  Church Street Marketplace-Market Place-Public Relations</t>
  </si>
  <si>
    <t>230-33-391 -  Church Street Marketplace-Market Place-General Maintenance</t>
  </si>
  <si>
    <t>235-04-005 -  Tax Increment Financing (TIF)-Clerk/Treasurer-Waterfront  TIF</t>
  </si>
  <si>
    <t>245-19-000 -  Stormwater-Public Works-Admin</t>
  </si>
  <si>
    <t>264-19-200-450 -  Traffic-Public Works-Traffic-Right of Way</t>
  </si>
  <si>
    <t>264-19-200-451 -  Traffic-Public Works-Traffic-Municipal Parking Garage</t>
  </si>
  <si>
    <t>264-19-200-452 -  Traffic-Public Works-Traffic-Airport Parking</t>
  </si>
  <si>
    <t>264-19-200-454 -  Traffic-Public Works-Traffic-Signals</t>
  </si>
  <si>
    <t>264-19-200-455 -  Traffic-Public Works-Traffic-College Street Garage</t>
  </si>
  <si>
    <t>264-19-200-456 -  Traffic-Public Works-Traffic-Lakeview Garage</t>
  </si>
  <si>
    <t>301-31-000 -  CEDO-CEDO-Admin</t>
  </si>
  <si>
    <t>301-31-301-300 -  CEDO-CEDO-Community Development-CDBG</t>
  </si>
  <si>
    <t>301-31-301-301 -  CEDO-CEDO-Community Development-Neighborhood Support Services</t>
  </si>
  <si>
    <t>301-31-301-302 -  CEDO-CEDO-Community Development-AmeriCorps</t>
  </si>
  <si>
    <t>301-31-301-302-2012 -  CEDO-CEDO-Community Development-AmeriCorps-2012</t>
  </si>
  <si>
    <t>301-31-301-302-2013 -  CEDO-CEDO-Community Development-AmeriCorps-2013</t>
  </si>
  <si>
    <t>301-31-301-303 -  CEDO-CEDO-Community Development-Cost Share</t>
  </si>
  <si>
    <t>301-31-301-320 -  CEDO-CEDO-Community Development-CDBG - Admin</t>
  </si>
  <si>
    <t>301-31-301-321-2011 -  CEDO-CEDO-Community Development-CDBG - Brownfields-2011</t>
  </si>
  <si>
    <t>301-31-301-321-2012 -  CEDO-CEDO-Community Development-CDBG - Brownfields-2012</t>
  </si>
  <si>
    <t>301-31-301-321-2013 -  CEDO-CEDO-Community Development-CDBG - Brownfields-2013</t>
  </si>
  <si>
    <t>301-31-301-322-2011 -  CEDO-CEDO-Community Development-CDBG - Micro Enterprise-2011</t>
  </si>
  <si>
    <t>301-31-301-322-2012 -  CEDO-CEDO-Community Development-CDBG - Micro Enterprise-2012</t>
  </si>
  <si>
    <t>301-31-301-322-2013 -  CEDO-CEDO-Community Development-CDBG - Micro Enterprise-2013</t>
  </si>
  <si>
    <t>301-31-301-323-2011 -  CEDO-CEDO-Community Development-CDBG - Economic Development-2011</t>
  </si>
  <si>
    <t>301-31-301-323-2012 -  CEDO-CEDO-Community Development-CDBG - Economic Development-2012</t>
  </si>
  <si>
    <t>301-31-301-323-2013 -  CEDO-CEDO-Community Development-CDBG - Economic Development-2013</t>
  </si>
  <si>
    <t>301-31-301-324-2010 -  CEDO-CEDO-Community Development-CDBG - Housing Initiative Prog-2010</t>
  </si>
  <si>
    <t>301-31-301-324-2011 -  CEDO-CEDO-Community Development-CDBG - Housing Initiative Prog-2011</t>
  </si>
  <si>
    <t>301-31-301-324-2012 -  CEDO-CEDO-Community Development-CDBG - Housing Initiative Prog-2012</t>
  </si>
  <si>
    <t>301-31-301-324-2013 -  CEDO-CEDO-Community Development-CDBG - Housing Initiative Prog-2013</t>
  </si>
  <si>
    <t>301-31-301-325-2009 -  CEDO-CEDO-Community Development-CDBG - Neighborhood Revital-2009</t>
  </si>
  <si>
    <t>301-31-301-325-2010 -  CEDO-CEDO-Community Development-CDBG - Neighborhood Revital-2010</t>
  </si>
  <si>
    <t>301-31-301-325-2011 -  CEDO-CEDO-Community Development-CDBG - Neighborhood Revital-2011</t>
  </si>
  <si>
    <t>301-31-301-325-2012 -  CEDO-CEDO-Community Development-CDBG - Neighborhood Revital-2012</t>
  </si>
  <si>
    <t>301-31-301-325-2013 -  CEDO-CEDO-Community Development-CDBG - Neighborhood Revital-2013</t>
  </si>
  <si>
    <t>301-31-301-326 -  CEDO-CEDO-Community Development-HUD</t>
  </si>
  <si>
    <t>301-31-305-315 -  CEDO-CEDO-Housing-HOME</t>
  </si>
  <si>
    <t>301-31-305-316 -  CEDO-CEDO-Housing-Burlington Housing Trust</t>
  </si>
  <si>
    <t>301-31-305-317 -  CEDO-CEDO-Housing-Lead</t>
  </si>
  <si>
    <t>301-31-315 -  CEDO-CEDO-Community Justice</t>
  </si>
  <si>
    <t>301-31-315-360 -  CEDO-CEDO-Community Justice-Safer Communities</t>
  </si>
  <si>
    <t>301-31-315-361 -  CEDO-CEDO-Community Justice-General</t>
  </si>
  <si>
    <t>301-31-315-362 -  CEDO-CEDO-Community Justice-VOCA/PJ</t>
  </si>
  <si>
    <t>301-31-315-363 -  CEDO-CEDO-Community Justice-2nd Chance COSA</t>
  </si>
  <si>
    <t>301-31-315-364 -  CEDO-CEDO-Community Justice-RICC</t>
  </si>
  <si>
    <t>301-31-315-365 -  CEDO-CEDO-Community Justice-Graffiti Coordinator</t>
  </si>
  <si>
    <t>301-31-315-366 -  CEDO-CEDO-Community Justice-2nd Chance - HC MEND</t>
  </si>
  <si>
    <t>301-31-315-367-2009 -  CEDO-CEDO-Community Justice-JAG-2009</t>
  </si>
  <si>
    <t>301-31-315-367-2010 -  CEDO-CEDO-Community Justice-JAG-2010</t>
  </si>
  <si>
    <t>301-31-315-367-2011 -  CEDO-CEDO-Community Justice-JAG-2011</t>
  </si>
  <si>
    <t>301-31-315-367-2012 -  CEDO-CEDO-Community Justice-JAG-2012</t>
  </si>
  <si>
    <t>301-31-315-368-2011 -  CEDO-CEDO-Community Justice-CJC-2011</t>
  </si>
  <si>
    <t>301-31-330-340 -  CEDO-CEDO-Special Projects-Legacy</t>
  </si>
  <si>
    <t>301-31-330-341 -  CEDO-CEDO-Special Projects-Legacy SEIP</t>
  </si>
  <si>
    <t>301-31-330-342 -  CEDO-CEDO-Special Projects-EPA - Brownfield</t>
  </si>
  <si>
    <t>301-31-330-343 -  CEDO-CEDO-Special Projects-Battlefield</t>
  </si>
  <si>
    <t>301-31-330-344 -  CEDO-CEDO-Special Projects-Micro-Enterprise</t>
  </si>
  <si>
    <t>301-31-330-345 -  CEDO-CEDO-Special Projects-Legacy _ECOS</t>
  </si>
  <si>
    <t>400-35-000 -  Airport-Airport-Admin</t>
  </si>
  <si>
    <t>400-35-430 -  Airport-Airport-Terminal Operations</t>
  </si>
  <si>
    <t>400-35-431 -  Airport-Airport-Airfield Operations</t>
  </si>
  <si>
    <t>400-35-432 -  Airport-Airport-Industrial Park</t>
  </si>
  <si>
    <t>400-35-433-600 -  Airport-Airport-Parking Operations-Parking Garage</t>
  </si>
  <si>
    <t>400-35-433-601 -  Airport-Airport-Parking Operations-Park &amp; Shuttle</t>
  </si>
  <si>
    <t>400-35-434 -  Airport-Airport-Other Properties</t>
  </si>
  <si>
    <t>404-35-700 -  AIP 87 - Land Acq 2011-Airport-Capital Projects</t>
  </si>
  <si>
    <t>405-35-700 -  AIP 84 - LAND 2010 PHASE 2-Airport-Capital Projects</t>
  </si>
  <si>
    <t>406-35-700 -  AIP89-2012 Development-Airport-Capital Projects</t>
  </si>
  <si>
    <t>407-35-700 -  AIP88 - LAND 2011B-Airport-Capital Projects</t>
  </si>
  <si>
    <t>409-35-700 -  AIP 81 - LAND 2010 PROPERTIES-Airport-Capital Projects</t>
  </si>
  <si>
    <t>410-35-700 -  AIP 86 - WILDLIFE HAZARD-Airport-Capital Projects</t>
  </si>
  <si>
    <t>421-35-700 -  AIP 74 - LAND 09 NOISE-Airport-Capital Projects</t>
  </si>
  <si>
    <t>426-35-700 -  AIP 78 - Land 2010 Noise-Airport-Capital Projects</t>
  </si>
  <si>
    <t>429-35-700 -  AIP90- Engineering Design Servic-Airport-Capital Projects</t>
  </si>
  <si>
    <t>430-35-700 -  AIP91-Part150 NEM Update-Airport-Capital Projects</t>
  </si>
  <si>
    <t>431-35-700 -  AIP 93- Glycol Treatment Plan-Airport-Capital Projects</t>
  </si>
  <si>
    <t>432-35-700 -  AIP - 92  LAND- 2012 A  NOISE-Airport-Capital Projects</t>
  </si>
  <si>
    <t>433-35-700 -  AIP - 94 LAND-2012 B NOISE-Airport-Capital Projects</t>
  </si>
  <si>
    <t>460-19-400-000 -  Water-Public Works-Water-Administration</t>
  </si>
  <si>
    <t>460-19-400-410 -  Water-Public Works-Water-Production</t>
  </si>
  <si>
    <t>460-19-400-411 -  Water-Public Works-Water-Distribution</t>
  </si>
  <si>
    <t>460-19-400-412 -  Water-Public Works-Water-Metering</t>
  </si>
  <si>
    <t>480-19-425-000 -  Wastewater-Public Works-Wastewater-Administration</t>
  </si>
  <si>
    <t>480-19-425-430 -  Wastewater-Public Works-Wastewater-Main Plant</t>
  </si>
  <si>
    <t>480-19-425-431 -  Wastewater-Public Works-Wastewater-North Plant</t>
  </si>
  <si>
    <t>480-19-425-432 -  Wastewater-Public Works-Wastewater-East Plant</t>
  </si>
  <si>
    <t>483-43-000 -  Burlington Telecom-Burlington Telecom-Admin</t>
  </si>
  <si>
    <t>483-43-463 -  Burlington Telecom-Burlington Telecom-Sales</t>
  </si>
  <si>
    <t>483-43-464 -  Burlington Telecom-Burlington Telecom-Customer Service &amp; Marketing</t>
  </si>
  <si>
    <t>501-00-000 -  Perpetual Care -Non-Departmental-Admin</t>
  </si>
  <si>
    <t>603-60-600 -  Community Development-BCDC-BCDC</t>
  </si>
  <si>
    <t>700-04-700 -  Capital Fund - General-Clerk/Treasurer-Capital Projects</t>
  </si>
  <si>
    <t>700-23-000-701 -  Capital Fund - General-Parks and Recreation-Admin-Pennies for Parks</t>
  </si>
  <si>
    <t>700-23-000-702 -  Capital Fund - General-Parks and Recreation-Admin-Greenbelt</t>
  </si>
  <si>
    <t>700-23-000-703 -  Capital Fund - General-Parks and Recreation-Admin-Conservation Legacy</t>
  </si>
  <si>
    <t>701-19-700 -  SE NBRH Transit Capital Project-Public Works-Capital Projects</t>
  </si>
  <si>
    <t>705-19-700 -  Capital Fund - Engineering 5000 -Public Works-Capital Projects</t>
  </si>
  <si>
    <t>706-19-700 -  Capital Fund - FEMA-Public Works-Capital Projects</t>
  </si>
  <si>
    <t>708-19-700 -  Church Street Improvements-Public Works-Capital Projects</t>
  </si>
  <si>
    <t>709-19-150-700 -  Capital - DPW Projects-Public Works-Engineering-Street Capital</t>
  </si>
  <si>
    <t>709-19-150-800 -  Capital - DPW Projects-Public Works-Engineering-Open</t>
  </si>
  <si>
    <t>709-19-150-803 -  Capital - DPW Projects-Public Works-Engineering-Sidewalk Improvement Projects</t>
  </si>
  <si>
    <t>709-19-700 -  Capital - DPW Projects-Public Works-Capital Projects</t>
  </si>
  <si>
    <t>718-19-700 -  Champlain Parkway-Public Works-Capital Projects</t>
  </si>
  <si>
    <t>745-31-700 -  Moran Plant-CEDO-Capital Projects</t>
  </si>
  <si>
    <t>None -  None</t>
  </si>
  <si>
    <t>Grand Total</t>
  </si>
  <si>
    <t>Account Type</t>
  </si>
  <si>
    <t>Revenue</t>
  </si>
  <si>
    <t>Fiscal</t>
  </si>
  <si>
    <t>Fiscal Calendar 2014</t>
  </si>
  <si>
    <t>Fiscal Calendar 2013</t>
  </si>
  <si>
    <t>Column Labels</t>
  </si>
  <si>
    <t>Total Amended Budget - Reporting</t>
  </si>
  <si>
    <t>Organization Set.Level 1</t>
  </si>
  <si>
    <t>101  General Fund</t>
  </si>
  <si>
    <t>101-01-000 -  General Fund-City Council-Admin</t>
  </si>
  <si>
    <t>101-01-001 -  General Fund-City Council-Regional Programs</t>
  </si>
  <si>
    <t>101-02-000 -  General Fund-Mayor's Office-Admin</t>
  </si>
  <si>
    <t>101-04-010 -  General Fund-Clerk/Treasurer-Elections/Voter Registration</t>
  </si>
  <si>
    <t>101-04-011 -  General Fund-Clerk/Treasurer-Information Technology</t>
  </si>
  <si>
    <t>101-04-012 -  General Fund-Clerk/Treasurer-Payroll</t>
  </si>
  <si>
    <t>101-15-040 -  General Fund-Fire-Fire Suppression</t>
  </si>
  <si>
    <t>101-15-043 -  General Fund-Fire-Fire Training</t>
  </si>
  <si>
    <t>101-19-400-411 -  General Fund-Public Works-Water-Distribution</t>
  </si>
  <si>
    <t>101-19-400-412 -  General Fund-Public Works-Water-Metering</t>
  </si>
  <si>
    <t>101-23-000-230 -  General Fund-Parks and Recreation-Admin-Parks Planning</t>
  </si>
  <si>
    <t>Expenses</t>
  </si>
  <si>
    <t>Full Org Set Code And Description</t>
  </si>
  <si>
    <t>General Fund Revenues and Expenditures by Department</t>
  </si>
  <si>
    <t>Total Actual Amount - Reporting</t>
  </si>
  <si>
    <t>Actual Amount - Reporting</t>
  </si>
  <si>
    <t>[General Ledger].[$GL Account.GL Account]</t>
  </si>
  <si>
    <t>[General Ledger].[$Organization Set.Dim FM Organization Set]</t>
  </si>
  <si>
    <t>[General Ledger].[$GL Date.DateKey]</t>
  </si>
  <si>
    <t>[General Ledger].[$Journal Transactions.Journal Transaction]</t>
  </si>
  <si>
    <t>[General Ledger].[$Journal.Journal]</t>
  </si>
  <si>
    <t>[General Ledger].[$Project.Project]</t>
  </si>
  <si>
    <t>[General Ledger].[Adopted Budget]</t>
  </si>
  <si>
    <t>[General Ledger].[Budget Amendments]</t>
  </si>
  <si>
    <t>[General Ledger].[Encumbrances]</t>
  </si>
  <si>
    <t>[General Ledger].[Actual Amount]</t>
  </si>
  <si>
    <t>[General Ledger].[Transaction Count]</t>
  </si>
  <si>
    <t>[General Ledger].[Reclassification]</t>
  </si>
  <si>
    <t>[General Ledger].[Actual Amount - Reporting]</t>
  </si>
  <si>
    <t>[General Ledger].[Adopted Budget - Reporting]</t>
  </si>
  <si>
    <t>[General Ledger].[Budget Amendment - Reporting]</t>
  </si>
  <si>
    <t>[General Ledger].[Adopted Budget - Hybrid]</t>
  </si>
  <si>
    <t>[General Ledger].[Budget Amendment - Hybrid]</t>
  </si>
  <si>
    <t>101-00.4925_100 - Proceeds  Bank/Bond Note</t>
  </si>
  <si>
    <t>4</t>
  </si>
  <si>
    <t>20121010</t>
  </si>
  <si>
    <t>5755</t>
  </si>
  <si>
    <t>2013-00005751</t>
  </si>
  <si>
    <t>None</t>
  </si>
  <si>
    <t>6472</t>
  </si>
  <si>
    <t>2013-00006462</t>
  </si>
  <si>
    <t>20121019</t>
  </si>
  <si>
    <t>6534</t>
  </si>
  <si>
    <t>2013-00006524</t>
  </si>
  <si>
    <t>6790</t>
  </si>
  <si>
    <t>2013-00006780</t>
  </si>
  <si>
    <t>20130425</t>
  </si>
  <si>
    <t>9526</t>
  </si>
  <si>
    <t>2013-00009453</t>
  </si>
  <si>
    <t>101-00.4965 - CCTA Reimbursement</t>
  </si>
  <si>
    <t>20120701</t>
  </si>
  <si>
    <t>2</t>
  </si>
  <si>
    <t>2013-00000001</t>
  </si>
  <si>
    <t>20130606</t>
  </si>
  <si>
    <t>8564</t>
  </si>
  <si>
    <t>2013-00008554</t>
  </si>
  <si>
    <t>101-00.4027_110 - Pilot Champlain Housing Trust</t>
  </si>
  <si>
    <t>20120809</t>
  </si>
  <si>
    <t>2634</t>
  </si>
  <si>
    <t>2013-00002632</t>
  </si>
  <si>
    <t>20120812</t>
  </si>
  <si>
    <t>3026</t>
  </si>
  <si>
    <t>2013-00003024</t>
  </si>
  <si>
    <t>20121109</t>
  </si>
  <si>
    <t>3360</t>
  </si>
  <si>
    <t>2013-00003358</t>
  </si>
  <si>
    <t>20121130</t>
  </si>
  <si>
    <t>3411</t>
  </si>
  <si>
    <t>2013-00003409</t>
  </si>
  <si>
    <t>20130308</t>
  </si>
  <si>
    <t>6358</t>
  </si>
  <si>
    <t>2013-00006348</t>
  </si>
  <si>
    <t>20130329</t>
  </si>
  <si>
    <t>6517</t>
  </si>
  <si>
    <t>2013-00006507</t>
  </si>
  <si>
    <t>20130611</t>
  </si>
  <si>
    <t>8678</t>
  </si>
  <si>
    <t>2013-00008668</t>
  </si>
  <si>
    <t>20130630</t>
  </si>
  <si>
    <t>9713</t>
  </si>
  <si>
    <t>2013-00009524</t>
  </si>
  <si>
    <t>101-00.4000_165 - Property  Taxes Penny for Parks</t>
  </si>
  <si>
    <t>8561</t>
  </si>
  <si>
    <t>2013-00008551</t>
  </si>
  <si>
    <t>8590</t>
  </si>
  <si>
    <t>2013-00008580</t>
  </si>
  <si>
    <t>101-00.4000 - Property  Taxes</t>
  </si>
  <si>
    <t>20120717</t>
  </si>
  <si>
    <t>125</t>
  </si>
  <si>
    <t>2013-00000123</t>
  </si>
  <si>
    <t>20120718</t>
  </si>
  <si>
    <t>136</t>
  </si>
  <si>
    <t>2013-00000134</t>
  </si>
  <si>
    <t>161</t>
  </si>
  <si>
    <t>2013-00000159</t>
  </si>
  <si>
    <t>163</t>
  </si>
  <si>
    <t>2013-00000161</t>
  </si>
  <si>
    <t>164</t>
  </si>
  <si>
    <t>2013-00000162</t>
  </si>
  <si>
    <t>20120719</t>
  </si>
  <si>
    <t>181</t>
  </si>
  <si>
    <t>2013-00000179</t>
  </si>
  <si>
    <t>182</t>
  </si>
  <si>
    <t>2013-00000180</t>
  </si>
  <si>
    <t>20120726</t>
  </si>
  <si>
    <t>390</t>
  </si>
  <si>
    <t>2013-00000388</t>
  </si>
  <si>
    <t>20120806</t>
  </si>
  <si>
    <t>584</t>
  </si>
  <si>
    <t>2013-00000582</t>
  </si>
  <si>
    <t>20120810</t>
  </si>
  <si>
    <t>744</t>
  </si>
  <si>
    <t>2013-00000742</t>
  </si>
  <si>
    <t>20120814</t>
  </si>
  <si>
    <t>815</t>
  </si>
  <si>
    <t>2013-00000813</t>
  </si>
  <si>
    <t>20120815</t>
  </si>
  <si>
    <t>850</t>
  </si>
  <si>
    <t>2013-00000848</t>
  </si>
  <si>
    <t>856</t>
  </si>
  <si>
    <t>2013-00000854</t>
  </si>
  <si>
    <t>20120817</t>
  </si>
  <si>
    <t>872</t>
  </si>
  <si>
    <t>2013-00000870</t>
  </si>
  <si>
    <t>874</t>
  </si>
  <si>
    <t>2013-00000872</t>
  </si>
  <si>
    <t>20120820</t>
  </si>
  <si>
    <t>888</t>
  </si>
  <si>
    <t>2013-00000886</t>
  </si>
  <si>
    <t>20120821</t>
  </si>
  <si>
    <t>904</t>
  </si>
  <si>
    <t>2013-00000902</t>
  </si>
  <si>
    <t>20120822</t>
  </si>
  <si>
    <t>943</t>
  </si>
  <si>
    <t>2013-00000941</t>
  </si>
  <si>
    <t>20120824</t>
  </si>
  <si>
    <t>996</t>
  </si>
  <si>
    <t>2013-00000994</t>
  </si>
  <si>
    <t>20120830</t>
  </si>
  <si>
    <t>1102</t>
  </si>
  <si>
    <t>2013-00001100</t>
  </si>
  <si>
    <t>20120904</t>
  </si>
  <si>
    <t>1182</t>
  </si>
  <si>
    <t>2013-00001180</t>
  </si>
  <si>
    <t>20120906</t>
  </si>
  <si>
    <t>1255</t>
  </si>
  <si>
    <t>2013-00001253</t>
  </si>
  <si>
    <t>20120911</t>
  </si>
  <si>
    <t>1384</t>
  </si>
  <si>
    <t>2013-00001382</t>
  </si>
  <si>
    <t>20120912</t>
  </si>
  <si>
    <t>1427</t>
  </si>
  <si>
    <t>2013-00001425</t>
  </si>
  <si>
    <t>20120913</t>
  </si>
  <si>
    <t>1459</t>
  </si>
  <si>
    <t>2013-00001457</t>
  </si>
  <si>
    <t>1532</t>
  </si>
  <si>
    <t>2013-00001530</t>
  </si>
  <si>
    <t>20120914</t>
  </si>
  <si>
    <t>1629</t>
  </si>
  <si>
    <t>2013-00001627</t>
  </si>
  <si>
    <t>20120917</t>
  </si>
  <si>
    <t>1631</t>
  </si>
  <si>
    <t>2013-00001629</t>
  </si>
  <si>
    <t>20120919</t>
  </si>
  <si>
    <t>1633</t>
  </si>
  <si>
    <t>2013-00001631</t>
  </si>
  <si>
    <t>20120920</t>
  </si>
  <si>
    <t>1634</t>
  </si>
  <si>
    <t>2013-00001632</t>
  </si>
  <si>
    <t>20120927</t>
  </si>
  <si>
    <t>1830</t>
  </si>
  <si>
    <t>2013-00001828</t>
  </si>
  <si>
    <t>20120731</t>
  </si>
  <si>
    <t>1937</t>
  </si>
  <si>
    <t>2013-00001935</t>
  </si>
  <si>
    <t>20120831</t>
  </si>
  <si>
    <t>2075</t>
  </si>
  <si>
    <t>2013-00002073</t>
  </si>
  <si>
    <t>2155</t>
  </si>
  <si>
    <t>2013-00002153</t>
  </si>
  <si>
    <t>20121015</t>
  </si>
  <si>
    <t>2297</t>
  </si>
  <si>
    <t>2013-00002295</t>
  </si>
  <si>
    <t>20121016</t>
  </si>
  <si>
    <t>2301</t>
  </si>
  <si>
    <t>2013-00002299</t>
  </si>
  <si>
    <t>20121017</t>
  </si>
  <si>
    <t>2318</t>
  </si>
  <si>
    <t>2013-00002316</t>
  </si>
  <si>
    <t>20121022</t>
  </si>
  <si>
    <t>2379</t>
  </si>
  <si>
    <t>2013-00002377</t>
  </si>
  <si>
    <t>20120918</t>
  </si>
  <si>
    <t>2629</t>
  </si>
  <si>
    <t>2013-00002627</t>
  </si>
  <si>
    <t>20121102</t>
  </si>
  <si>
    <t>2641</t>
  </si>
  <si>
    <t>2013-00002639</t>
  </si>
  <si>
    <t>20121106</t>
  </si>
  <si>
    <t>2737</t>
  </si>
  <si>
    <t>2013-00002735</t>
  </si>
  <si>
    <t>20121113</t>
  </si>
  <si>
    <t>2884</t>
  </si>
  <si>
    <t>2013-00002882</t>
  </si>
  <si>
    <t>20121119</t>
  </si>
  <si>
    <t>3013</t>
  </si>
  <si>
    <t>2013-00003011</t>
  </si>
  <si>
    <t>3024</t>
  </si>
  <si>
    <t>2013-00003022</t>
  </si>
  <si>
    <t>20121121</t>
  </si>
  <si>
    <t>3158</t>
  </si>
  <si>
    <t>2013-00003156</t>
  </si>
  <si>
    <t>20121203</t>
  </si>
  <si>
    <t>3376</t>
  </si>
  <si>
    <t>2013-00003374</t>
  </si>
  <si>
    <t>20121210</t>
  </si>
  <si>
    <t>3663</t>
  </si>
  <si>
    <t>2013-00003661</t>
  </si>
  <si>
    <t>4112</t>
  </si>
  <si>
    <t>2013-00004110</t>
  </si>
  <si>
    <t>20121031</t>
  </si>
  <si>
    <t>4121</t>
  </si>
  <si>
    <t>2013-00004119</t>
  </si>
  <si>
    <t>20130108</t>
  </si>
  <si>
    <t>4250</t>
  </si>
  <si>
    <t>2013-00004248</t>
  </si>
  <si>
    <t>20130114</t>
  </si>
  <si>
    <t>4553</t>
  </si>
  <si>
    <t>2013-00004551</t>
  </si>
  <si>
    <t>20130322</t>
  </si>
  <si>
    <t>6306</t>
  </si>
  <si>
    <t>2013-00006301</t>
  </si>
  <si>
    <t>20130330</t>
  </si>
  <si>
    <t>6536</t>
  </si>
  <si>
    <t>2013-00006526</t>
  </si>
  <si>
    <t>20130401</t>
  </si>
  <si>
    <t>6560</t>
  </si>
  <si>
    <t>2013-00006550</t>
  </si>
  <si>
    <t>6688</t>
  </si>
  <si>
    <t>2013-00006678</t>
  </si>
  <si>
    <t>6705</t>
  </si>
  <si>
    <t>2013-00006695</t>
  </si>
  <si>
    <t>6714</t>
  </si>
  <si>
    <t>2013-00006704</t>
  </si>
  <si>
    <t>7084</t>
  </si>
  <si>
    <t>2013-00007074</t>
  </si>
  <si>
    <t>7087</t>
  </si>
  <si>
    <t>2013-00007077</t>
  </si>
  <si>
    <t>7516</t>
  </si>
  <si>
    <t>2013-00007506</t>
  </si>
  <si>
    <t>7517</t>
  </si>
  <si>
    <t>2013-00007507</t>
  </si>
  <si>
    <t>7518</t>
  </si>
  <si>
    <t>2013-00007508</t>
  </si>
  <si>
    <t>8111</t>
  </si>
  <si>
    <t>2013-00008101</t>
  </si>
  <si>
    <t>8114</t>
  </si>
  <si>
    <t>2013-00008104</t>
  </si>
  <si>
    <t>20130331</t>
  </si>
  <si>
    <t>8115</t>
  </si>
  <si>
    <t>2013-00008105</t>
  </si>
  <si>
    <t>20130627</t>
  </si>
  <si>
    <t>8116</t>
  </si>
  <si>
    <t>2013-00008106</t>
  </si>
  <si>
    <t>8117</t>
  </si>
  <si>
    <t>2013-00008107</t>
  </si>
  <si>
    <t>20130521</t>
  </si>
  <si>
    <t>8119</t>
  </si>
  <si>
    <t>2013-00008109</t>
  </si>
  <si>
    <t>8150</t>
  </si>
  <si>
    <t>2013-00008140</t>
  </si>
  <si>
    <t>101-00.4005 - DID Taxes</t>
  </si>
  <si>
    <t>101-00.4010 - Local Option Sales Tax</t>
  </si>
  <si>
    <t>20121120</t>
  </si>
  <si>
    <t>3943</t>
  </si>
  <si>
    <t>2013-00003941</t>
  </si>
  <si>
    <t>20121116</t>
  </si>
  <si>
    <t>3945</t>
  </si>
  <si>
    <t>2013-00003943</t>
  </si>
  <si>
    <t>20130225</t>
  </si>
  <si>
    <t>7053</t>
  </si>
  <si>
    <t>2013-00007043</t>
  </si>
  <si>
    <t>20130523</t>
  </si>
  <si>
    <t>8220</t>
  </si>
  <si>
    <t>2013-00008210</t>
  </si>
  <si>
    <t>101-00.4015 - Tax Increment Financing</t>
  </si>
  <si>
    <t>6219</t>
  </si>
  <si>
    <t>2013-00006215</t>
  </si>
  <si>
    <t>101-00.4020 - Gross Receipts</t>
  </si>
  <si>
    <t>2016</t>
  </si>
  <si>
    <t>2013-00002014</t>
  </si>
  <si>
    <t>2357</t>
  </si>
  <si>
    <t>2013-00002355</t>
  </si>
  <si>
    <t>2635</t>
  </si>
  <si>
    <t>2013-00002633</t>
  </si>
  <si>
    <t>2636</t>
  </si>
  <si>
    <t>2013-00002634</t>
  </si>
  <si>
    <t>3067</t>
  </si>
  <si>
    <t>2013-00003065</t>
  </si>
  <si>
    <t>20120801</t>
  </si>
  <si>
    <t>20120901</t>
  </si>
  <si>
    <t>20120730</t>
  </si>
  <si>
    <t>3112</t>
  </si>
  <si>
    <t>2013-00003110</t>
  </si>
  <si>
    <t>3136</t>
  </si>
  <si>
    <t>2013-00003134</t>
  </si>
  <si>
    <t>3139</t>
  </si>
  <si>
    <t>2013-00003137</t>
  </si>
  <si>
    <t>3140</t>
  </si>
  <si>
    <t>2013-00003138</t>
  </si>
  <si>
    <t>3141</t>
  </si>
  <si>
    <t>2013-00003139</t>
  </si>
  <si>
    <t>20120930</t>
  </si>
  <si>
    <t>3143</t>
  </si>
  <si>
    <t>2013-00003141</t>
  </si>
  <si>
    <t>3144</t>
  </si>
  <si>
    <t>2013-00003142</t>
  </si>
  <si>
    <t>3145</t>
  </si>
  <si>
    <t>2013-00003143</t>
  </si>
  <si>
    <t>20120808</t>
  </si>
  <si>
    <t>3146</t>
  </si>
  <si>
    <t>2013-00003144</t>
  </si>
  <si>
    <t>3147</t>
  </si>
  <si>
    <t>2013-00003145</t>
  </si>
  <si>
    <t>3150</t>
  </si>
  <si>
    <t>2013-00003148</t>
  </si>
  <si>
    <t>3151</t>
  </si>
  <si>
    <t>2013-00003149</t>
  </si>
  <si>
    <t>3152</t>
  </si>
  <si>
    <t>2013-00003150</t>
  </si>
  <si>
    <t>3153</t>
  </si>
  <si>
    <t>2013-00003151</t>
  </si>
  <si>
    <t>3154</t>
  </si>
  <si>
    <t>2013-00003152</t>
  </si>
  <si>
    <t>3155</t>
  </si>
  <si>
    <t>2013-00003153</t>
  </si>
  <si>
    <t>3156</t>
  </si>
  <si>
    <t>2013-00003154</t>
  </si>
  <si>
    <t>3157</t>
  </si>
  <si>
    <t>2013-00003155</t>
  </si>
  <si>
    <t>3160</t>
  </si>
  <si>
    <t>2013-00003158</t>
  </si>
  <si>
    <t>3161</t>
  </si>
  <si>
    <t>2013-00003159</t>
  </si>
  <si>
    <t>20121030</t>
  </si>
  <si>
    <t>3167</t>
  </si>
  <si>
    <t>2013-00003165</t>
  </si>
  <si>
    <t>3170</t>
  </si>
  <si>
    <t>2013-00003168</t>
  </si>
  <si>
    <t>3171</t>
  </si>
  <si>
    <t>2013-00003169</t>
  </si>
  <si>
    <t>3201</t>
  </si>
  <si>
    <t>2013-00003199</t>
  </si>
  <si>
    <t>3513</t>
  </si>
  <si>
    <t>2013-00003511</t>
  </si>
  <si>
    <t>3514</t>
  </si>
  <si>
    <t>2013-00003512</t>
  </si>
  <si>
    <t>3515</t>
  </si>
  <si>
    <t>2013-00003513</t>
  </si>
  <si>
    <t>3516</t>
  </si>
  <si>
    <t>2013-00003514</t>
  </si>
  <si>
    <t>3519</t>
  </si>
  <si>
    <t>2013-00003517</t>
  </si>
  <si>
    <t>3523</t>
  </si>
  <si>
    <t>2013-00003521</t>
  </si>
  <si>
    <t>3527</t>
  </si>
  <si>
    <t>2013-00003525</t>
  </si>
  <si>
    <t>20121230</t>
  </si>
  <si>
    <t>4551</t>
  </si>
  <si>
    <t>2013-00004549</t>
  </si>
  <si>
    <t>4552</t>
  </si>
  <si>
    <t>2013-00004550</t>
  </si>
  <si>
    <t>4555</t>
  </si>
  <si>
    <t>2013-00004553</t>
  </si>
  <si>
    <t>4567</t>
  </si>
  <si>
    <t>2013-00004565</t>
  </si>
  <si>
    <t>4584</t>
  </si>
  <si>
    <t>2013-00004582</t>
  </si>
  <si>
    <t>4585</t>
  </si>
  <si>
    <t>2013-00004583</t>
  </si>
  <si>
    <t>4599</t>
  </si>
  <si>
    <t>2013-00004597</t>
  </si>
  <si>
    <t>4601</t>
  </si>
  <si>
    <t>2013-00004599</t>
  </si>
  <si>
    <t>4606</t>
  </si>
  <si>
    <t>2013-00004604</t>
  </si>
  <si>
    <t>4611</t>
  </si>
  <si>
    <t>2013-00004609</t>
  </si>
  <si>
    <t>4613</t>
  </si>
  <si>
    <t>2013-00004611</t>
  </si>
  <si>
    <t>4618</t>
  </si>
  <si>
    <t>2013-00004615</t>
  </si>
  <si>
    <t>20130128</t>
  </si>
  <si>
    <t>4807</t>
  </si>
  <si>
    <t>2013-00004804</t>
  </si>
  <si>
    <t>20130131</t>
  </si>
  <si>
    <t>4861</t>
  </si>
  <si>
    <t>2013-00004858</t>
  </si>
  <si>
    <t>20130130</t>
  </si>
  <si>
    <t>4862</t>
  </si>
  <si>
    <t>2013-00004859</t>
  </si>
  <si>
    <t>5031</t>
  </si>
  <si>
    <t>2013-00005028</t>
  </si>
  <si>
    <t>5063</t>
  </si>
  <si>
    <t>2013-00005060</t>
  </si>
  <si>
    <t>5447</t>
  </si>
  <si>
    <t>2013-00005444</t>
  </si>
  <si>
    <t>20121231</t>
  </si>
  <si>
    <t>5455</t>
  </si>
  <si>
    <t>2013-00005452</t>
  </si>
  <si>
    <t>5636</t>
  </si>
  <si>
    <t>2013-00005633</t>
  </si>
  <si>
    <t>5897</t>
  </si>
  <si>
    <t>2013-00005893</t>
  </si>
  <si>
    <t>20130228</t>
  </si>
  <si>
    <t>6377</t>
  </si>
  <si>
    <t>2013-00006367</t>
  </si>
  <si>
    <t>6774</t>
  </si>
  <si>
    <t>2013-00006764</t>
  </si>
  <si>
    <t>6779</t>
  </si>
  <si>
    <t>2013-00006769</t>
  </si>
  <si>
    <t>6786</t>
  </si>
  <si>
    <t>2013-00006776</t>
  </si>
  <si>
    <t>20130226</t>
  </si>
  <si>
    <t>6789</t>
  </si>
  <si>
    <t>2013-00006779</t>
  </si>
  <si>
    <t>20130403</t>
  </si>
  <si>
    <t>6791</t>
  </si>
  <si>
    <t>2013-00006781</t>
  </si>
  <si>
    <t>6795</t>
  </si>
  <si>
    <t>2013-00006785</t>
  </si>
  <si>
    <t>6796</t>
  </si>
  <si>
    <t>2013-00006786</t>
  </si>
  <si>
    <t>6798</t>
  </si>
  <si>
    <t>2013-00006788</t>
  </si>
  <si>
    <t>6820</t>
  </si>
  <si>
    <t>2013-00006810</t>
  </si>
  <si>
    <t>6824</t>
  </si>
  <si>
    <t>2013-00006814</t>
  </si>
  <si>
    <t>6827</t>
  </si>
  <si>
    <t>2013-00006817</t>
  </si>
  <si>
    <t>6832</t>
  </si>
  <si>
    <t>2013-00006822</t>
  </si>
  <si>
    <t>6833</t>
  </si>
  <si>
    <t>2013-00006823</t>
  </si>
  <si>
    <t>20130320</t>
  </si>
  <si>
    <t>6834</t>
  </si>
  <si>
    <t>2013-00006824</t>
  </si>
  <si>
    <t>6863</t>
  </si>
  <si>
    <t>2013-00006853</t>
  </si>
  <si>
    <t>6880</t>
  </si>
  <si>
    <t>2013-00006870</t>
  </si>
  <si>
    <t>6884</t>
  </si>
  <si>
    <t>2013-00006874</t>
  </si>
  <si>
    <t>6920</t>
  </si>
  <si>
    <t>2013-00006910</t>
  </si>
  <si>
    <t>7249</t>
  </si>
  <si>
    <t>2013-00007239</t>
  </si>
  <si>
    <t>7254</t>
  </si>
  <si>
    <t>2013-00007244</t>
  </si>
  <si>
    <t>7255</t>
  </si>
  <si>
    <t>2013-00007245</t>
  </si>
  <si>
    <t>7260</t>
  </si>
  <si>
    <t>2013-00007250</t>
  </si>
  <si>
    <t>7392</t>
  </si>
  <si>
    <t>2013-00007382</t>
  </si>
  <si>
    <t>7394</t>
  </si>
  <si>
    <t>2013-00007384</t>
  </si>
  <si>
    <t>20130430</t>
  </si>
  <si>
    <t>7452</t>
  </si>
  <si>
    <t>2013-00007442</t>
  </si>
  <si>
    <t>8215</t>
  </si>
  <si>
    <t>2013-00008205</t>
  </si>
  <si>
    <t>8230</t>
  </si>
  <si>
    <t>2013-00008220</t>
  </si>
  <si>
    <t>8290</t>
  </si>
  <si>
    <t>2013-00008280</t>
  </si>
  <si>
    <t>20121229</t>
  </si>
  <si>
    <t>8295</t>
  </si>
  <si>
    <t>2013-00008285</t>
  </si>
  <si>
    <t>8352</t>
  </si>
  <si>
    <t>2013-00008342</t>
  </si>
  <si>
    <t>8368</t>
  </si>
  <si>
    <t>2013-00008358</t>
  </si>
  <si>
    <t>8373</t>
  </si>
  <si>
    <t>2013-00008363</t>
  </si>
  <si>
    <t>8410</t>
  </si>
  <si>
    <t>2013-00008400</t>
  </si>
  <si>
    <t>8453</t>
  </si>
  <si>
    <t>2013-00008443</t>
  </si>
  <si>
    <t>8514</t>
  </si>
  <si>
    <t>2013-00008504</t>
  </si>
  <si>
    <t>8560</t>
  </si>
  <si>
    <t>2013-00008550</t>
  </si>
  <si>
    <t>20130531</t>
  </si>
  <si>
    <t>8775</t>
  </si>
  <si>
    <t>2013-00008765</t>
  </si>
  <si>
    <t>9109</t>
  </si>
  <si>
    <t>2013-00009099</t>
  </si>
  <si>
    <t>9195</t>
  </si>
  <si>
    <t>2012-00000009</t>
  </si>
  <si>
    <t>101-00.4230 - Street Franchise Fees</t>
  </si>
  <si>
    <t>898</t>
  </si>
  <si>
    <t>2013-00000896</t>
  </si>
  <si>
    <t>1226</t>
  </si>
  <si>
    <t>2013-00001224</t>
  </si>
  <si>
    <t>1448</t>
  </si>
  <si>
    <t>2013-00001446</t>
  </si>
  <si>
    <t>1482</t>
  </si>
  <si>
    <t>2013-00001480</t>
  </si>
  <si>
    <t>1483</t>
  </si>
  <si>
    <t>2013-00001481</t>
  </si>
  <si>
    <t>1605</t>
  </si>
  <si>
    <t>2013-00001603</t>
  </si>
  <si>
    <t>1906</t>
  </si>
  <si>
    <t>2013-00001904</t>
  </si>
  <si>
    <t>2299</t>
  </si>
  <si>
    <t>2013-00002297</t>
  </si>
  <si>
    <t>2320</t>
  </si>
  <si>
    <t>2013-00002318</t>
  </si>
  <si>
    <t>2350</t>
  </si>
  <si>
    <t>2013-00002348</t>
  </si>
  <si>
    <t>2632</t>
  </si>
  <si>
    <t>2013-00002630</t>
  </si>
  <si>
    <t>20120727</t>
  </si>
  <si>
    <t>2633</t>
  </si>
  <si>
    <t>2013-00002631</t>
  </si>
  <si>
    <t>20120802</t>
  </si>
  <si>
    <t>20120921</t>
  </si>
  <si>
    <t>2637</t>
  </si>
  <si>
    <t>2013-00002635</t>
  </si>
  <si>
    <t>3243</t>
  </si>
  <si>
    <t>2013-00003241</t>
  </si>
  <si>
    <t>3611</t>
  </si>
  <si>
    <t>2013-00003609</t>
  </si>
  <si>
    <t>3921</t>
  </si>
  <si>
    <t>2013-00003919</t>
  </si>
  <si>
    <t>20121126</t>
  </si>
  <si>
    <t>3928</t>
  </si>
  <si>
    <t>2013-00003926</t>
  </si>
  <si>
    <t>4100</t>
  </si>
  <si>
    <t>2013-00004098</t>
  </si>
  <si>
    <t>20120928</t>
  </si>
  <si>
    <t>4474</t>
  </si>
  <si>
    <t>2013-00004472</t>
  </si>
  <si>
    <t>4542</t>
  </si>
  <si>
    <t>2013-00004540</t>
  </si>
  <si>
    <t>4547</t>
  </si>
  <si>
    <t>2013-00004545</t>
  </si>
  <si>
    <t>4609</t>
  </si>
  <si>
    <t>2013-00004607</t>
  </si>
  <si>
    <t>20121217</t>
  </si>
  <si>
    <t>4631</t>
  </si>
  <si>
    <t>2013-00004628</t>
  </si>
  <si>
    <t>20130102</t>
  </si>
  <si>
    <t>4756</t>
  </si>
  <si>
    <t>2013-00004753</t>
  </si>
  <si>
    <t>5026</t>
  </si>
  <si>
    <t>2013-00005023</t>
  </si>
  <si>
    <t>5174</t>
  </si>
  <si>
    <t>2013-00005171</t>
  </si>
  <si>
    <t>5175</t>
  </si>
  <si>
    <t>2013-00005172</t>
  </si>
  <si>
    <t>5176</t>
  </si>
  <si>
    <t>2013-00005173</t>
  </si>
  <si>
    <t>5372</t>
  </si>
  <si>
    <t>2013-00005369</t>
  </si>
  <si>
    <t>20121129</t>
  </si>
  <si>
    <t>5702</t>
  </si>
  <si>
    <t>2013-00005698</t>
  </si>
  <si>
    <t>20121226</t>
  </si>
  <si>
    <t>5705</t>
  </si>
  <si>
    <t>2013-00005701</t>
  </si>
  <si>
    <t>20130122</t>
  </si>
  <si>
    <t>5711</t>
  </si>
  <si>
    <t>2013-00005707</t>
  </si>
  <si>
    <t>20130129</t>
  </si>
  <si>
    <t>5718</t>
  </si>
  <si>
    <t>2013-00005714</t>
  </si>
  <si>
    <t>20130201</t>
  </si>
  <si>
    <t>5886</t>
  </si>
  <si>
    <t>2013-00005882</t>
  </si>
  <si>
    <t>20130220</t>
  </si>
  <si>
    <t>5887</t>
  </si>
  <si>
    <t>2013-00005883</t>
  </si>
  <si>
    <t>6220</t>
  </si>
  <si>
    <t>2013-00006216</t>
  </si>
  <si>
    <t>6513</t>
  </si>
  <si>
    <t>2013-00006503</t>
  </si>
  <si>
    <t>6663</t>
  </si>
  <si>
    <t>2013-00006653</t>
  </si>
  <si>
    <t>20130313</t>
  </si>
  <si>
    <t>6855</t>
  </si>
  <si>
    <t>2013-00006845</t>
  </si>
  <si>
    <t>20130319</t>
  </si>
  <si>
    <t>6861</t>
  </si>
  <si>
    <t>2013-00006851</t>
  </si>
  <si>
    <t>20130326</t>
  </si>
  <si>
    <t>6869</t>
  </si>
  <si>
    <t>2013-00006859</t>
  </si>
  <si>
    <t>7039</t>
  </si>
  <si>
    <t>2013-00007029</t>
  </si>
  <si>
    <t>20130423</t>
  </si>
  <si>
    <t>7220</t>
  </si>
  <si>
    <t>2013-00007210</t>
  </si>
  <si>
    <t>7222</t>
  </si>
  <si>
    <t>2013-00007212</t>
  </si>
  <si>
    <t>7402</t>
  </si>
  <si>
    <t>2013-00007392</t>
  </si>
  <si>
    <t>20130415</t>
  </si>
  <si>
    <t>7961</t>
  </si>
  <si>
    <t>2013-00007951</t>
  </si>
  <si>
    <t>7966</t>
  </si>
  <si>
    <t>2013-00007956</t>
  </si>
  <si>
    <t>20130501</t>
  </si>
  <si>
    <t>7978</t>
  </si>
  <si>
    <t>2013-00007968</t>
  </si>
  <si>
    <t>8206</t>
  </si>
  <si>
    <t>2013-00008196</t>
  </si>
  <si>
    <t>8341</t>
  </si>
  <si>
    <t>2013-00008331</t>
  </si>
  <si>
    <t>8445</t>
  </si>
  <si>
    <t>2013-00008435</t>
  </si>
  <si>
    <t>20130617</t>
  </si>
  <si>
    <t>8854</t>
  </si>
  <si>
    <t>2013-00008844</t>
  </si>
  <si>
    <t>20130618</t>
  </si>
  <si>
    <t>8882</t>
  </si>
  <si>
    <t>2013-00008872</t>
  </si>
  <si>
    <t>20130621</t>
  </si>
  <si>
    <t>9014</t>
  </si>
  <si>
    <t>2013-00009004</t>
  </si>
  <si>
    <t>20130628</t>
  </si>
  <si>
    <t>9369</t>
  </si>
  <si>
    <t>2013-00009355</t>
  </si>
  <si>
    <t>9380</t>
  </si>
  <si>
    <t>2013-00009365</t>
  </si>
  <si>
    <t>101-00.4600_100 - Fees For Services General Government</t>
  </si>
  <si>
    <t>20130530</t>
  </si>
  <si>
    <t>8563</t>
  </si>
  <si>
    <t>2013-00008553</t>
  </si>
  <si>
    <t>8586</t>
  </si>
  <si>
    <t>2013-00008576</t>
  </si>
  <si>
    <t>20130607</t>
  </si>
  <si>
    <t>8588</t>
  </si>
  <si>
    <t>2013-00008578</t>
  </si>
  <si>
    <t>101-00.4700 - Interest / Investment  Income</t>
  </si>
  <si>
    <t>1493</t>
  </si>
  <si>
    <t>2013-00001491</t>
  </si>
  <si>
    <t>20120706</t>
  </si>
  <si>
    <t>2132</t>
  </si>
  <si>
    <t>2013-00002130</t>
  </si>
  <si>
    <t>2708</t>
  </si>
  <si>
    <t>2013-00002706</t>
  </si>
  <si>
    <t>3690</t>
  </si>
  <si>
    <t>2013-00003688</t>
  </si>
  <si>
    <t>3809</t>
  </si>
  <si>
    <t>2013-00003807</t>
  </si>
  <si>
    <t>20121123</t>
  </si>
  <si>
    <t>3924</t>
  </si>
  <si>
    <t>2013-00003922</t>
  </si>
  <si>
    <t>5199</t>
  </si>
  <si>
    <t>2013-00005196</t>
  </si>
  <si>
    <t>5201</t>
  </si>
  <si>
    <t>2013-00005198</t>
  </si>
  <si>
    <t>5418</t>
  </si>
  <si>
    <t>2013-00005415</t>
  </si>
  <si>
    <t>5861</t>
  </si>
  <si>
    <t>2013-00005857</t>
  </si>
  <si>
    <t>6556</t>
  </si>
  <si>
    <t>2013-00006546</t>
  </si>
  <si>
    <t>20130312</t>
  </si>
  <si>
    <t>6853</t>
  </si>
  <si>
    <t>2013-00006843</t>
  </si>
  <si>
    <t>7605</t>
  </si>
  <si>
    <t>2013-00007595</t>
  </si>
  <si>
    <t>8520</t>
  </si>
  <si>
    <t>2013-00008510</t>
  </si>
  <si>
    <t>9404</t>
  </si>
  <si>
    <t>2013-00009383</t>
  </si>
  <si>
    <t>101-00.4825_155 - Interdepartmental Interest on Pooled Cash</t>
  </si>
  <si>
    <t>101-00.4025_100 - Pilot State</t>
  </si>
  <si>
    <t>20121029</t>
  </si>
  <si>
    <t>3785</t>
  </si>
  <si>
    <t>2013-00003783</t>
  </si>
  <si>
    <t>101-00.4025_105 - Pilot Local</t>
  </si>
  <si>
    <t>5888</t>
  </si>
  <si>
    <t>2013-00005884</t>
  </si>
  <si>
    <t>20130311</t>
  </si>
  <si>
    <t>5933</t>
  </si>
  <si>
    <t>2013-00005929</t>
  </si>
  <si>
    <t>5987</t>
  </si>
  <si>
    <t>2013-00005983</t>
  </si>
  <si>
    <t>6035</t>
  </si>
  <si>
    <t>2013-00006031</t>
  </si>
  <si>
    <t>6041</t>
  </si>
  <si>
    <t>2013-00006037</t>
  </si>
  <si>
    <t>101-00.4800_110 - Insurance Reimbursements Health Insurance</t>
  </si>
  <si>
    <t>20121227</t>
  </si>
  <si>
    <t>4177</t>
  </si>
  <si>
    <t>2013-00004175</t>
  </si>
  <si>
    <t>101-00.4000_100 - Property  Taxes General City</t>
  </si>
  <si>
    <t>20130516</t>
  </si>
  <si>
    <t>8003</t>
  </si>
  <si>
    <t>2013-00007993</t>
  </si>
  <si>
    <t>8168</t>
  </si>
  <si>
    <t>2013-00008158</t>
  </si>
  <si>
    <t>8310</t>
  </si>
  <si>
    <t>2013-00008300</t>
  </si>
  <si>
    <t>101-00.4000_110 - Property  Taxes Capital Street</t>
  </si>
  <si>
    <t>101-00.4000_120 - Property  Taxes Police/Fire</t>
  </si>
  <si>
    <t>101-00.4000_130 - Property  Taxes Open Space</t>
  </si>
  <si>
    <t>101-00.4000_150 - Property  Taxes Housing Trust</t>
  </si>
  <si>
    <t>20130412</t>
  </si>
  <si>
    <t>6988</t>
  </si>
  <si>
    <t>2013-00006978</t>
  </si>
  <si>
    <t>FEMA Spring-Bike Path South-Force Engineer</t>
  </si>
  <si>
    <t>101-00.4000_160 - Property  Taxes Parks</t>
  </si>
  <si>
    <t>101-00.4000_170 - Property  Taxes Highway / Streets</t>
  </si>
  <si>
    <t>101-00.4000_180 - Property  Taxes Library Tax</t>
  </si>
  <si>
    <t>101-00.4000_190 - Property  Taxes CCTA</t>
  </si>
  <si>
    <t>101-00.4000_200 - Property  Taxes County</t>
  </si>
  <si>
    <t>101-00.4000_210 - Property  Taxes Retirement</t>
  </si>
  <si>
    <t>101-00.4000_220 - Property  Taxes Debt Service</t>
  </si>
  <si>
    <t>101-00.4600_101 - Fees For Services Fletcher Allen Hospital</t>
  </si>
  <si>
    <t>1112</t>
  </si>
  <si>
    <t>2013-00001110</t>
  </si>
  <si>
    <t>3163</t>
  </si>
  <si>
    <t>2013-00003161</t>
  </si>
  <si>
    <t>20121107</t>
  </si>
  <si>
    <t>101-00.4600_102 - Fees For Services UVM</t>
  </si>
  <si>
    <t>3493</t>
  </si>
  <si>
    <t>2013-00003491</t>
  </si>
  <si>
    <t>101-00.4600_103 - Fees For Services Champlain College</t>
  </si>
  <si>
    <t>101-00.4027 - Pilot</t>
  </si>
  <si>
    <t>101-00.4027_100 - Pilot Water</t>
  </si>
  <si>
    <t>1128</t>
  </si>
  <si>
    <t>2013-00001126</t>
  </si>
  <si>
    <t>2503</t>
  </si>
  <si>
    <t>2013-00002501</t>
  </si>
  <si>
    <t>20121112</t>
  </si>
  <si>
    <t>5780</t>
  </si>
  <si>
    <t>2013-00005776</t>
  </si>
  <si>
    <t>20130612</t>
  </si>
  <si>
    <t>9440</t>
  </si>
  <si>
    <t>2013-00009410</t>
  </si>
  <si>
    <t>101-00.4027_101 - Pilot Wastewater</t>
  </si>
  <si>
    <t>2505</t>
  </si>
  <si>
    <t>2013-00002503</t>
  </si>
  <si>
    <t>101-00.4027_102 - Pilot Howard Health</t>
  </si>
  <si>
    <t>5689</t>
  </si>
  <si>
    <t>2013-00005685</t>
  </si>
  <si>
    <t>8911</t>
  </si>
  <si>
    <t>2013-00008901</t>
  </si>
  <si>
    <t>101-00.4027_103 - Pilot Burlington Electric</t>
  </si>
  <si>
    <t>2638</t>
  </si>
  <si>
    <t>2013-00002636</t>
  </si>
  <si>
    <t>20121114</t>
  </si>
  <si>
    <t>20130614</t>
  </si>
  <si>
    <t>8800</t>
  </si>
  <si>
    <t>2013-00008790</t>
  </si>
  <si>
    <t>101-00.4027_104 - Pilot Degoesbriand Unit Pilot.</t>
  </si>
  <si>
    <t>101-00.4027_105 - Pilot Cathedral Square</t>
  </si>
  <si>
    <t>4437</t>
  </si>
  <si>
    <t>2013-00004435</t>
  </si>
  <si>
    <t>8600</t>
  </si>
  <si>
    <t>2013-00008590</t>
  </si>
  <si>
    <t>101-00.4027_106 - Pilot Fern</t>
  </si>
  <si>
    <t>101-00.4027_107 - Pilot Burl Housing Authoriity</t>
  </si>
  <si>
    <t>101-00.4027_108 - Pilot VPPSA</t>
  </si>
  <si>
    <t>101-00.4027_109 - Pilot Burl Area Foundation</t>
  </si>
  <si>
    <t>101-00.4027_113 - Pilot Burlington Telecom</t>
  </si>
  <si>
    <t>2502</t>
  </si>
  <si>
    <t>2013-00002500</t>
  </si>
  <si>
    <t>101-00.4715 - Interest Gross Receipts</t>
  </si>
  <si>
    <t>3063</t>
  </si>
  <si>
    <t>2013-00003061</t>
  </si>
  <si>
    <t>3142</t>
  </si>
  <si>
    <t>2013-00003140</t>
  </si>
  <si>
    <t>3510</t>
  </si>
  <si>
    <t>2013-00003508</t>
  </si>
  <si>
    <t>4607</t>
  </si>
  <si>
    <t>2013-00004605</t>
  </si>
  <si>
    <t>20130227</t>
  </si>
  <si>
    <t>6778</t>
  </si>
  <si>
    <t>2013-00006768</t>
  </si>
  <si>
    <t>8270</t>
  </si>
  <si>
    <t>2013-00008260</t>
  </si>
  <si>
    <t>8293</t>
  </si>
  <si>
    <t>2013-00008283</t>
  </si>
  <si>
    <t>20130620</t>
  </si>
  <si>
    <t>8972</t>
  </si>
  <si>
    <t>2013-00008962</t>
  </si>
  <si>
    <t>101-00.4002 - Commercial Tax Assessment</t>
  </si>
  <si>
    <t>101-00.4800_115 - Insurance Reimbursements Life Insururance</t>
  </si>
  <si>
    <t>2345</t>
  </si>
  <si>
    <t>2013-00002343</t>
  </si>
  <si>
    <t>3862</t>
  </si>
  <si>
    <t>2013-00003860</t>
  </si>
  <si>
    <t>3967</t>
  </si>
  <si>
    <t>2013-00003965</t>
  </si>
  <si>
    <t>3968</t>
  </si>
  <si>
    <t>2013-00003966</t>
  </si>
  <si>
    <t>3969</t>
  </si>
  <si>
    <t>2013-00003967</t>
  </si>
  <si>
    <t>3970</t>
  </si>
  <si>
    <t>2013-00003968</t>
  </si>
  <si>
    <t>20120823</t>
  </si>
  <si>
    <t>3971</t>
  </si>
  <si>
    <t>2013-00003969</t>
  </si>
  <si>
    <t>3972</t>
  </si>
  <si>
    <t>2013-00003970</t>
  </si>
  <si>
    <t>3973</t>
  </si>
  <si>
    <t>2013-00003971</t>
  </si>
  <si>
    <t>3974</t>
  </si>
  <si>
    <t>2013-00003972</t>
  </si>
  <si>
    <t>3975</t>
  </si>
  <si>
    <t>2013-00003973</t>
  </si>
  <si>
    <t>3976</t>
  </si>
  <si>
    <t>2013-00003974</t>
  </si>
  <si>
    <t>Data returned for Actual Amount - Reporting, 101-00 -  General Fund-Non-Departmental, 101  General Fund - [GL Account].[Account Type].&amp;[Revenue] - [GL Date].[Fiscal].[Fiscal Year].&amp;[2013] (First 1000 rows).</t>
  </si>
  <si>
    <t>July 2013</t>
  </si>
  <si>
    <t>235-04-006 -  Tax Increment Financing (TIF)-Clerk/Treasurer-Downtown TIF</t>
  </si>
  <si>
    <t>264-19-200-453 -  Traffic-Public Works-Traffic-School Crossing Guards</t>
  </si>
  <si>
    <t>401-35-000-800 -  Airport General Capital-Airport-Admin-Open</t>
  </si>
  <si>
    <t>408-35-700 -  AIP DBE PLAN-Airport-Capital Projects</t>
  </si>
  <si>
    <t>412-35-700 -  AIP_ - TAXIWAY G PH6A-Airport-Capital Projects</t>
  </si>
  <si>
    <t>415-35-700 -  AIP__ - BUILDING DEMOLITION-Airport-Capital Projects</t>
  </si>
  <si>
    <t>450-35-700 -  PFC-Airport-Capital Projects</t>
  </si>
  <si>
    <t>460-19-400-413 -  Water-Public Works-Water-Billing</t>
  </si>
  <si>
    <t>480-19-425-433 -  Wastewater-Public Works-Wastewater-Pump Stations</t>
  </si>
  <si>
    <t>483-43-460 -  Burlington Telecom-Burlington Telecom-Outside Plant</t>
  </si>
  <si>
    <t>483-43-461 -  Burlington Telecom-Burlington Telecom-Network Operations</t>
  </si>
  <si>
    <t>483-43-462 -  Burlington Telecom-Burlington Telecom-Cost of Goods Sold</t>
  </si>
  <si>
    <t>483-43-465 -  Burlington Telecom-Burlington Telecom-Help Desk</t>
  </si>
  <si>
    <t>483-43-466 -  Burlington Telecom-Burlington Telecom-Legal &amp; Regulatory</t>
  </si>
  <si>
    <t>709-19-150-801 -  Capital - DPW Projects-Public Works-Engineering-FHWA</t>
  </si>
  <si>
    <t>709-19-150-802 -  Capital - DPW Projects-Public Works-Engineering-Open 2</t>
  </si>
  <si>
    <t>709-19-150-804 -  Capital - DPW Projects-Public Works-Engineering-Federal Transit Administration</t>
  </si>
  <si>
    <t>712-19-700 -  Calahan Field Restoration-Public Works-Capital Projects</t>
  </si>
  <si>
    <t>715-19-700 -  Waterfront Access-Public Works-Capital Projects</t>
  </si>
  <si>
    <t>716-19-700 -  Wayfinding-Public Works-Capital Projects</t>
  </si>
  <si>
    <t>724-19-700 -  ARRA Financing-Public Works-Capital Projects</t>
  </si>
  <si>
    <t>745-19-700 -  Moran Plant-Public Works-Capital Projects</t>
  </si>
  <si>
    <t>125  Retirement</t>
  </si>
  <si>
    <t>150  Self Insurance</t>
  </si>
  <si>
    <t>175  Liability Ins. &amp; Workers Comp.</t>
  </si>
  <si>
    <t>230  Church Street Marketplace</t>
  </si>
  <si>
    <t>235  Tax Increment Financing (TIF)</t>
  </si>
  <si>
    <t>245  Stormwater</t>
  </si>
  <si>
    <t>264  Traffic</t>
  </si>
  <si>
    <t>301  CEDO</t>
  </si>
  <si>
    <t>400  Airport</t>
  </si>
  <si>
    <t>401  Airport General Capital</t>
  </si>
  <si>
    <t>404  AIP 87 - Land Acq 2011</t>
  </si>
  <si>
    <t>405  AIP 84 - LAND 2010 PHASE 2</t>
  </si>
  <si>
    <t>406  AIP89-2012 Development</t>
  </si>
  <si>
    <t>407  AIP88 - LAND 2011B</t>
  </si>
  <si>
    <t>408  AIP DBE PLAN</t>
  </si>
  <si>
    <t>409  AIP 81 - LAND 2010 PROPERTIES</t>
  </si>
  <si>
    <t>410  AIP 86 - WILDLIFE HAZARD</t>
  </si>
  <si>
    <t>412  AIP_ - TAXIWAY G PH6A</t>
  </si>
  <si>
    <t>415  AIP__ - BUILDING DEMOLITION</t>
  </si>
  <si>
    <t>421  AIP 74 - LAND 09 NOISE</t>
  </si>
  <si>
    <t>426  AIP 78 - LAND 2010 NOISE</t>
  </si>
  <si>
    <t>429  AIP90- Engineering Design Servic</t>
  </si>
  <si>
    <t>430  AIP91-Part150 NEM Update</t>
  </si>
  <si>
    <t>431  AIP 93- Glycol Treatment Plan</t>
  </si>
  <si>
    <t>432  AIP - 92  LAND- 2012 A  NOISE</t>
  </si>
  <si>
    <t>433  AIP - 94 LAND-2012 B NOISE</t>
  </si>
  <si>
    <t>450  PFC</t>
  </si>
  <si>
    <t>460  Water</t>
  </si>
  <si>
    <t>480  Wastewater</t>
  </si>
  <si>
    <t>483  Burlington Telecom</t>
  </si>
  <si>
    <t>603  Community Development</t>
  </si>
  <si>
    <t>700  Capital Fund - General</t>
  </si>
  <si>
    <t>701  SE NBRH Transit Capital Project</t>
  </si>
  <si>
    <t>705  Capital Fund - Engineering 5000</t>
  </si>
  <si>
    <t>706  Capital Fund - FEMA</t>
  </si>
  <si>
    <t>708  Church Street Improvements</t>
  </si>
  <si>
    <t>709  Capital - DPW Projects</t>
  </si>
  <si>
    <t>712  Calahan Field Restoration</t>
  </si>
  <si>
    <t>715  Waterfront Access</t>
  </si>
  <si>
    <t>716  Wayfinding</t>
  </si>
  <si>
    <t>718  Champlain Parkway</t>
  </si>
  <si>
    <t>724  ARRA Financing</t>
  </si>
  <si>
    <t>745  Moran Plant</t>
  </si>
  <si>
    <t>501  Perpetual Care</t>
  </si>
  <si>
    <t>Fund</t>
  </si>
  <si>
    <t>Organizational Set</t>
  </si>
  <si>
    <t>Sort</t>
  </si>
  <si>
    <t>Expenses Total</t>
  </si>
  <si>
    <t>Revenue Total</t>
  </si>
  <si>
    <t>1 Total</t>
  </si>
  <si>
    <t>2 Total</t>
  </si>
  <si>
    <t>GENERAL FUND REVENUE AND EXPENDITURES</t>
  </si>
  <si>
    <t>For the Month of July 2013</t>
  </si>
  <si>
    <t xml:space="preserve"> </t>
  </si>
  <si>
    <t>Memo</t>
  </si>
  <si>
    <t>WATER - WASTEWATER  REVENUE AND EXPENDITURES</t>
  </si>
  <si>
    <t>CEDO -  REVENUE AND EXPENDITURES</t>
  </si>
  <si>
    <t>CHURCH STREET -  REVENUE AND EXPENDITURES</t>
  </si>
  <si>
    <t>TRAFFIC FUND -  REVENUE AND EXPENDITURES</t>
  </si>
  <si>
    <t>BURLINGTON AIRPORT-  REVENUE AND EXPENDITURES</t>
  </si>
  <si>
    <t>% of Budget Received</t>
  </si>
  <si>
    <t>% of Budget Expended</t>
  </si>
  <si>
    <t>FY14 - YTD Received</t>
  </si>
  <si>
    <t>Remaining to be Collected YTD             $(+/-)</t>
  </si>
  <si>
    <t>FY14 - Received in July</t>
  </si>
  <si>
    <t>FY14 - YTD Expended</t>
  </si>
  <si>
    <t>Remaining to be Expended YTD             $(+/-)</t>
  </si>
  <si>
    <t>FY14 - Expended in July</t>
  </si>
  <si>
    <t>In August Expenses are allocated</t>
  </si>
  <si>
    <t>Revenues will be allocated in August</t>
  </si>
  <si>
    <t>Detailed General Ledger Not Included This Month</t>
  </si>
  <si>
    <t>Department Report:</t>
  </si>
  <si>
    <t>No expenditure and revenue issues identified for July</t>
  </si>
  <si>
    <t>No other expenditure and revenue issues identified for July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</si>
  <si>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Anecdotal evidence is that we are up from year over year totals FY13-FY14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</si>
  <si>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Our New World reports are not up to date as much of our FY14 revenue has not been posted yet making additional predictions difficult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</si>
  <si>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Numbers for Champ Camp and other Rec Summer Camp programs are up over last year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</si>
  <si>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Despite the rain the campground and marina are making up ground at the end of the month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</si>
  <si>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On track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</si>
  <si>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Some positions are posted in  the wrong place in New World but we are working to adjust with the payroll team</t>
    </r>
  </si>
  <si>
    <t>Other than below, no expenditure and revenue issues identified for July</t>
  </si>
  <si>
    <t>FY14 - Total Budget with any budget amendments</t>
  </si>
  <si>
    <t>BURLINGTON TELECOM REVENUE AND EXPENDITURES</t>
  </si>
  <si>
    <t>Detailed General Ledger Not Included</t>
  </si>
  <si>
    <t>FY14 - Total Budget.</t>
  </si>
  <si>
    <t>AccountType</t>
  </si>
  <si>
    <t>Sum of FY14 - Budget</t>
  </si>
  <si>
    <t>Sum of FY14 - YTD Actual</t>
  </si>
  <si>
    <t>Total Revenue</t>
  </si>
  <si>
    <t>Expense</t>
  </si>
  <si>
    <t>Total Expense</t>
  </si>
  <si>
    <t>STORMWATER REVENUE AND EXPENDITURES</t>
  </si>
  <si>
    <t>Expense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</si>
</sst>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_(* #,##0_);_(* \(#,##0\);_(* &quot;-&quot;??_);_(@_)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20"/>
      <color theme="1"/>
      <name val="Calibri"/>
      <family val="2"/>
      <scheme val="minor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3" borderId="0" xfId="0" applyFill="1"/>
    <xf numFmtId="0" fontId="3" fillId="3" borderId="0" xfId="0" applyFont="1" applyFill="1"/>
    <xf numFmtId="44" fontId="0" fillId="2" borderId="0" xfId="2" applyFont="1" applyFill="1"/>
    <xf numFmtId="44" fontId="0" fillId="0" borderId="0" xfId="2" applyFont="1"/>
    <xf numFmtId="0" fontId="0" fillId="3" borderId="0" xfId="0" applyFill="1" applyAlignment="1">
      <alignment horizontal="left"/>
    </xf>
    <xf numFmtId="164" fontId="0" fillId="3" borderId="0" xfId="0" applyNumberFormat="1" applyFill="1"/>
    <xf numFmtId="0" fontId="0" fillId="3" borderId="0" xfId="0" applyNumberFormat="1" applyFill="1"/>
    <xf numFmtId="44" fontId="0" fillId="3" borderId="0" xfId="2" applyFont="1" applyFill="1"/>
    <xf numFmtId="0" fontId="5" fillId="3" borderId="1" xfId="0" applyFont="1" applyFill="1" applyBorder="1"/>
    <xf numFmtId="165" fontId="5" fillId="3" borderId="1" xfId="0" applyNumberFormat="1" applyFont="1" applyFill="1" applyBorder="1"/>
    <xf numFmtId="166" fontId="5" fillId="3" borderId="1" xfId="0" applyNumberFormat="1" applyFont="1" applyFill="1" applyBorder="1"/>
    <xf numFmtId="0" fontId="4" fillId="3" borderId="0" xfId="0" applyFont="1" applyFill="1" applyBorder="1"/>
    <xf numFmtId="0" fontId="0" fillId="3" borderId="0" xfId="0" applyFill="1" applyBorder="1"/>
    <xf numFmtId="165" fontId="0" fillId="3" borderId="0" xfId="1" applyNumberFormat="1" applyFont="1" applyFill="1" applyBorder="1"/>
    <xf numFmtId="0" fontId="5" fillId="3" borderId="0" xfId="0" applyFont="1" applyFill="1" applyBorder="1"/>
    <xf numFmtId="165" fontId="5" fillId="3" borderId="0" xfId="0" applyNumberFormat="1" applyFont="1" applyFill="1" applyBorder="1"/>
    <xf numFmtId="165" fontId="5" fillId="3" borderId="0" xfId="1" applyNumberFormat="1" applyFont="1" applyFill="1" applyBorder="1"/>
    <xf numFmtId="0" fontId="5" fillId="3" borderId="0" xfId="0" applyFont="1" applyFill="1" applyBorder="1" applyAlignment="1">
      <alignment wrapText="1"/>
    </xf>
    <xf numFmtId="0" fontId="0" fillId="0" borderId="0" xfId="0" applyBorder="1"/>
    <xf numFmtId="165" fontId="6" fillId="3" borderId="0" xfId="1" applyNumberFormat="1" applyFont="1" applyFill="1" applyBorder="1"/>
    <xf numFmtId="0" fontId="6" fillId="3" borderId="0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5" fillId="3" borderId="2" xfId="0" applyFont="1" applyFill="1" applyBorder="1"/>
    <xf numFmtId="0" fontId="5" fillId="3" borderId="3" xfId="0" applyFont="1" applyFill="1" applyBorder="1"/>
    <xf numFmtId="3" fontId="5" fillId="3" borderId="1" xfId="0" applyNumberFormat="1" applyFont="1" applyFill="1" applyBorder="1"/>
    <xf numFmtId="165" fontId="5" fillId="0" borderId="1" xfId="0" applyNumberFormat="1" applyFont="1" applyFill="1" applyBorder="1"/>
    <xf numFmtId="165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/>
    <xf numFmtId="165" fontId="5" fillId="3" borderId="3" xfId="0" applyNumberFormat="1" applyFont="1" applyFill="1" applyBorder="1"/>
    <xf numFmtId="166" fontId="5" fillId="3" borderId="3" xfId="0" applyNumberFormat="1" applyFont="1" applyFill="1" applyBorder="1"/>
    <xf numFmtId="0" fontId="6" fillId="3" borderId="0" xfId="0" applyFont="1" applyFill="1" applyBorder="1" applyAlignment="1">
      <alignment wrapText="1"/>
    </xf>
    <xf numFmtId="0" fontId="6" fillId="3" borderId="4" xfId="0" applyFont="1" applyFill="1" applyBorder="1"/>
    <xf numFmtId="0" fontId="2" fillId="0" borderId="0" xfId="0" applyFont="1"/>
    <xf numFmtId="0" fontId="2" fillId="0" borderId="0" xfId="0" applyFont="1" applyBorder="1"/>
    <xf numFmtId="165" fontId="6" fillId="3" borderId="0" xfId="0" applyNumberFormat="1" applyFont="1" applyFill="1" applyBorder="1"/>
    <xf numFmtId="165" fontId="2" fillId="3" borderId="0" xfId="1" applyNumberFormat="1" applyFont="1" applyFill="1" applyBorder="1"/>
    <xf numFmtId="0" fontId="6" fillId="3" borderId="2" xfId="0" applyFont="1" applyFill="1" applyBorder="1"/>
    <xf numFmtId="0" fontId="6" fillId="3" borderId="5" xfId="0" applyFont="1" applyFill="1" applyBorder="1"/>
    <xf numFmtId="0" fontId="6" fillId="3" borderId="1" xfId="0" applyFont="1" applyFill="1" applyBorder="1" applyAlignment="1">
      <alignment vertical="center" wrapText="1"/>
    </xf>
    <xf numFmtId="165" fontId="6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6" fontId="5" fillId="3" borderId="0" xfId="0" applyNumberFormat="1" applyFont="1" applyFill="1" applyBorder="1"/>
    <xf numFmtId="166" fontId="5" fillId="0" borderId="1" xfId="0" applyNumberFormat="1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3"/>
    </xf>
    <xf numFmtId="165" fontId="4" fillId="3" borderId="0" xfId="1" applyNumberFormat="1" applyFont="1" applyFill="1" applyBorder="1" applyAlignment="1">
      <alignment horizontal="center"/>
    </xf>
    <xf numFmtId="165" fontId="9" fillId="3" borderId="0" xfId="1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2" fillId="3" borderId="0" xfId="0" applyFont="1" applyFill="1"/>
    <xf numFmtId="0" fontId="0" fillId="3" borderId="1" xfId="0" applyFill="1" applyBorder="1"/>
    <xf numFmtId="3" fontId="0" fillId="3" borderId="1" xfId="0" applyNumberFormat="1" applyFill="1" applyBorder="1"/>
    <xf numFmtId="166" fontId="0" fillId="3" borderId="1" xfId="0" applyNumberFormat="1" applyFill="1" applyBorder="1"/>
    <xf numFmtId="37" fontId="0" fillId="3" borderId="1" xfId="0" applyNumberFormat="1" applyFill="1" applyBorder="1"/>
    <xf numFmtId="0" fontId="2" fillId="3" borderId="1" xfId="0" applyFont="1" applyFill="1" applyBorder="1"/>
    <xf numFmtId="3" fontId="2" fillId="3" borderId="1" xfId="0" applyNumberFormat="1" applyFont="1" applyFill="1" applyBorder="1"/>
    <xf numFmtId="166" fontId="2" fillId="3" borderId="1" xfId="0" applyNumberFormat="1" applyFont="1" applyFill="1" applyBorder="1"/>
    <xf numFmtId="37" fontId="2" fillId="3" borderId="1" xfId="0" applyNumberFormat="1" applyFont="1" applyFill="1" applyBorder="1"/>
    <xf numFmtId="0" fontId="0" fillId="3" borderId="0" xfId="0" pivotButton="1" applyFill="1"/>
    <xf numFmtId="0" fontId="0" fillId="3" borderId="1" xfId="0" pivotButton="1" applyFill="1" applyBorder="1"/>
    <xf numFmtId="0" fontId="5" fillId="3" borderId="0" xfId="0" applyFont="1" applyFill="1"/>
    <xf numFmtId="0" fontId="6" fillId="3" borderId="0" xfId="0" applyFont="1" applyFill="1"/>
    <xf numFmtId="9" fontId="5" fillId="3" borderId="1" xfId="0" applyNumberFormat="1" applyFont="1" applyFill="1" applyBorder="1"/>
    <xf numFmtId="37" fontId="5" fillId="3" borderId="1" xfId="0" applyNumberFormat="1" applyFont="1" applyFill="1" applyBorder="1"/>
    <xf numFmtId="3" fontId="6" fillId="3" borderId="1" xfId="0" applyNumberFormat="1" applyFont="1" applyFill="1" applyBorder="1"/>
    <xf numFmtId="9" fontId="6" fillId="3" borderId="1" xfId="0" applyNumberFormat="1" applyFont="1" applyFill="1" applyBorder="1"/>
    <xf numFmtId="37" fontId="6" fillId="3" borderId="1" xfId="0" applyNumberFormat="1" applyFont="1" applyFill="1" applyBorder="1"/>
    <xf numFmtId="0" fontId="5" fillId="3" borderId="0" xfId="0" pivotButton="1" applyFont="1" applyFill="1"/>
    <xf numFmtId="0" fontId="5" fillId="3" borderId="1" xfId="0" pivotButton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52">
    <dxf>
      <fill>
        <patternFill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</dxf>
    <dxf>
      <font>
        <b/>
      </font>
    </dxf>
    <dxf>
      <font>
        <b/>
      </font>
    </dxf>
    <dxf>
      <fill>
        <patternFill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</dxf>
    <dxf>
      <font>
        <b/>
      </font>
    </dxf>
    <dxf>
      <font>
        <b/>
      </font>
    </dxf>
    <dxf>
      <fill>
        <patternFill>
          <bgColor theme="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073113_Actual%20Performance_v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Richard Goodwin" refreshedDate="41484.450957291665" backgroundQuery="1" createdVersion="4" refreshedVersion="4" minRefreshableVersion="3" recordCount="0" supportSubquery="1" supportAdvancedDrill="1">
  <cacheSource type="external" connectionId="2"/>
  <cacheFields count="15">
    <cacheField name="[Organization Set].[Full Org Set Code And Description].[Full Org Set Code And Description]" caption="Full Org Set Code And Description" numFmtId="0" hierarchy="143" level="1">
      <sharedItems count="53">
        <s v="[Organization Set].[Full Org Set Code And Description].&amp;[101 -  General Fund]" c="101 -  General Fund"/>
        <s v="[Organization Set].[Full Org Set Code And Description].&amp;[101-00 -  General Fund-Non-Departmental]" c="101-00 -  General Fund-Non-Departmental"/>
        <s v="[Organization Set].[Full Org Set Code And Description].&amp;[101-04-000 -  General Fund-Clerk/Treasurer-Admin]" c="101-04-000 -  General Fund-Clerk/Treasurer-Admin"/>
        <s v="[Organization Set].[Full Org Set Code And Description].&amp;[101-05-000 -  General Fund-City Attorney-Admin]" c="101-05-000 -  General Fund-City Attorney-Admin"/>
        <s v="[Organization Set].[Full Org Set Code And Description].&amp;[101-06-000 -  General Fund-Planning and Zoning-Admin]" c="101-06-000 -  General Fund-Planning and Zoning-Admin"/>
        <s v="[Organization Set].[Full Org Set Code And Description].&amp;[101-07-000 -  General Fund-City Assessor-Admin]" c="101-07-000 -  General Fund-City Assessor-Admin"/>
        <s v="[Organization Set].[Full Org Set Code And Description].&amp;[101-15-000 -  General Fund-Fire-Admin]" c="101-15-000 -  General Fund-Fire-Admin"/>
        <s v="[Organization Set].[Full Org Set Code And Description].&amp;[101-15-042 -  General Fund-Fire-Fire Protection]" c="101-15-042 -  General Fund-Fire-Fire Protection"/>
        <s v="[Organization Set].[Full Org Set Code And Description].&amp;[101-15-044 -  General Fund-Fire-Grants]" c="101-15-044 -  General Fund-Fire-Grants"/>
        <s v="[Organization Set].[Full Org Set Code And Description].&amp;[101-17-044 -  General Fund-Police-Grants]" c="101-17-044 -  General Fund-Police-Grants"/>
        <s v="[Organization Set].[Full Org Set Code And Description].&amp;[101-17-050 -  General Fund-Police-Police Uniform Services]" c="101-17-050 -  General Fund-Police-Police Uniform Services"/>
        <s v="[Organization Set].[Full Org Set Code And Description].&amp;[101-17-051 -  General Fund-Police-Airport Security]" c="101-17-051 -  General Fund-Police-Airport Security"/>
        <s v="[Organization Set].[Full Org Set Code And Description].&amp;[101-17-052 -  General Fund-Police-Dispatch and Communications]" c="101-17-052 -  General Fund-Police-Dispatch and Communications"/>
        <s v="[Organization Set].[Full Org Set Code And Description].&amp;[101-17-053 -  General Fund-Police-Parking Enforcement]" c="101-17-053 -  General Fund-Police-Parking Enforcement"/>
        <s v="[Organization Set].[Full Org Set Code And Description].&amp;[101-19-000 -  General Fund-Public Works-Admin]" c="101-19-000 -  General Fund-Public Works-Admin"/>
        <s v="[Organization Set].[Full Org Set Code And Description].&amp;[101-19-150 -  General Fund-Public Works-Engineering]" c="101-19-150 -  General Fund-Public Works-Engineering"/>
        <s v="[Organization Set].[Full Org Set Code And Description].&amp;[101-19-151 -  General Fund-Public Works-Equipment Maintenance]" c="101-19-151 -  General Fund-Public Works-Equipment Maintenance"/>
        <s v="[Organization Set].[Full Org Set Code And Description].&amp;[101-19-152-480 -  General Fund-Public Works-Streets-Snow Removal]" c="101-19-152-480 -  General Fund-Public Works-Streets-Snow Removal"/>
        <s v="[Organization Set].[Full Org Set Code And Description].&amp;[101-19-152-481 -  General Fund-Public Works-Streets-Street Maintenance]" c="101-19-152-481 -  General Fund-Public Works-Streets-Street Maintenance"/>
        <s v="[Organization Set].[Full Org Set Code And Description].&amp;[101-19-152-482 -  General Fund-Public Works-Streets-Street Concrete]" c="101-19-152-482 -  General Fund-Public Works-Streets-Street Concrete"/>
        <s v="[Organization Set].[Full Org Set Code And Description].&amp;[101-19-153 -  General Fund-Public Works-Recycling]" c="101-19-153 -  General Fund-Public Works-Recycling"/>
        <s v="[Organization Set].[Full Org Set Code And Description].&amp;[101-19-154 -  General Fund-Public Works-Inspection Services]" c="101-19-154 -  General Fund-Public Works-Inspection Services"/>
        <s v="[Organization Set].[Full Org Set Code And Description].&amp;[101-19-155 -  General Fund-Public Works-Central Facility]" c="101-19-155 -  General Fund-Public Works-Central Facility"/>
        <s v="[Organization Set].[Full Org Set Code And Description].&amp;[101-20-000 -  General Fund-Code Enforcement-Admin]" c="101-20-000 -  General Fund-Code Enforcement-Admin"/>
        <s v="[Organization Set].[Full Org Set Code And Description].&amp;[101-21-060 -  General Fund-Fletcher Free Library-General Services]" c="101-21-060 -  General Fund-Fletcher Free Library-General Services"/>
        <s v="[Organization Set].[Full Org Set Code And Description].&amp;[101-21-061 -  General Fund-Fletcher Free Library-Summer Reading Program]" c="101-21-061 -  General Fund-Fletcher Free Library-Summer Reading Program"/>
        <s v="[Organization Set].[Full Org Set Code And Description].&amp;[101-21-062 -  General Fund-Fletcher Free Library-English as a Second language]" c="101-21-062 -  General Fund-Fletcher Free Library-English as a Second language"/>
        <s v="[Organization Set].[Full Org Set Code And Description].&amp;[101-23-000-000 -  General Fund-Parks and Recreation-Admin-Administration]" c="101-23-000-000 -  General Fund-Parks and Recreation-Admin-Administration"/>
        <s v="[Organization Set].[Full Org Set Code And Description].&amp;[101-23-100-000 -  General Fund-Parks and Recreation-Parks-Administration]" c="101-23-100-000 -  General Fund-Parks and Recreation-Parks-Administration"/>
        <s v="[Organization Set].[Full Org Set Code And Description].&amp;[101-23-100-235 -  General Fund-Parks and Recreation-Parks-Grounds Maintenance]" c="101-23-100-235 -  General Fund-Parks and Recreation-Parks-Grounds Maintenance"/>
        <s v="[Organization Set].[Full Org Set Code And Description].&amp;[101-23-100-236 -  General Fund-Parks and Recreation-Parks-Buildings Maintenance]" c="101-23-100-236 -  General Fund-Parks and Recreation-Parks-Buildings Maintenance"/>
        <s v="[Organization Set].[Full Org Set Code And Description].&amp;[101-23-100-237 -  General Fund-Parks and Recreation-Parks-Trees &amp; Greenways]" c="101-23-100-237 -  General Fund-Parks and Recreation-Parks-Trees &amp; Greenways"/>
        <s v="[Organization Set].[Full Org Set Code And Description].&amp;[101-23-100-238 -  General Fund-Parks and Recreation-Parks-Community Gardens]" c="101-23-100-238 -  General Fund-Parks and Recreation-Parks-Community Gardens"/>
        <s v="[Organization Set].[Full Org Set Code And Description].&amp;[101-23-100-239 -  General Fund-Parks and Recreation-Parks-Cemeteries]" c="101-23-100-239 -  General Fund-Parks and Recreation-Parks-Cemeteries"/>
        <s v="[Organization Set].[Full Org Set Code And Description].&amp;[101-23-101-000 -  General Fund-Parks and Recreation-Recreation-Administration]" c="101-23-101-000 -  General Fund-Parks and Recreation-Recreation-Administration"/>
        <s v="[Organization Set].[Full Org Set Code And Description].&amp;[101-23-101-245 -  General Fund-Parks and Recreation-Recreation-Recreation Programs]" c="101-23-101-245 -  General Fund-Parks and Recreation-Recreation-Recreation Programs"/>
        <s v="[Organization Set].[Full Org Set Code And Description].&amp;[101-23-101-246 -  General Fund-Parks and Recreation-Recreation-Events]" c="101-23-101-246 -  General Fund-Parks and Recreation-Recreation-Events"/>
        <s v="[Organization Set].[Full Org Set Code And Description].&amp;[101-23-101-247 -  General Fund-Parks and Recreation-Recreation-Bus Operations]" c="101-23-101-247 -  General Fund-Parks and Recreation-Recreation-Bus Operations"/>
        <s v="[Organization Set].[Full Org Set Code And Description].&amp;[101-23-101-248 -  General Fund-Parks and Recreation-Recreation-Athletic Programs]" c="101-23-101-248 -  General Fund-Parks and Recreation-Recreation-Athletic Programs"/>
        <s v="[Organization Set].[Full Org Set Code And Description].&amp;[101-23-103-255 -  General Fund-Parks and Recreation-Facilities-Leddy Arena]" c="101-23-103-255 -  General Fund-Parks and Recreation-Facilities-Leddy Arena"/>
        <s v="[Organization Set].[Full Org Set Code And Description].&amp;[101-23-103-256 -  General Fund-Parks and Recreation-Facilities-Memorial Auditorium]" c="101-23-103-256 -  General Fund-Parks and Recreation-Facilities-Memorial Auditorium"/>
        <s v="[Organization Set].[Full Org Set Code And Description].&amp;[101-23-103-257 -  General Fund-Parks and Recreation-Facilities-North Beach]" c="101-23-103-257 -  General Fund-Parks and Recreation-Facilities-North Beach"/>
        <s v="[Organization Set].[Full Org Set Code And Description].&amp;[101-23-103-258 -  General Fund-Parks and Recreation-Facilities-Waterfront]" c="101-23-103-258 -  General Fund-Parks and Recreation-Facilities-Waterfront"/>
        <s v="[Organization Set].[Full Org Set Code And Description].&amp;[101-23-103-259 -  General Fund-Parks and Recreation-Facilities-Miller Center]" c="101-23-103-259 -  General Fund-Parks and Recreation-Facilities-Miller Center"/>
        <s v="[Organization Set].[Full Org Set Code And Description].&amp;[101-23-103-260 -  General Fund-Parks and Recreation-Facilities-Public Buildings]" c="101-23-103-260 -  General Fund-Parks and Recreation-Facilities-Public Buildings"/>
        <s v="[Organization Set].[Full Org Set Code And Description].&amp;[101-27-000-051 -  General Fund-Burlington City Arts-Admin-Development]" c="101-27-000-051 -  General Fund-Burlington City Arts-Admin-Development"/>
        <s v="[Organization Set].[Full Org Set Code And Description].&amp;[101-27-175 -  General Fund-Burlington City Arts-BCA Center]" c="101-27-175 -  General Fund-Burlington City Arts-BCA Center"/>
        <s v="[Organization Set].[Full Org Set Code And Description].&amp;[101-27-176-055 -  General Fund-Burlington City Arts-Arts Education-Print Studio]" c="101-27-176-055 -  General Fund-Burlington City Arts-Arts Education-Print Studio"/>
        <s v="[Organization Set].[Full Org Set Code And Description].&amp;[101-27-176-056 -  General Fund-Burlington City Arts-Arts Education-Clay Studio]" c="101-27-176-056 -  General Fund-Burlington City Arts-Arts Education-Clay Studio"/>
        <s v="[Organization Set].[Full Org Set Code And Description].&amp;[101-27-176-057 -  General Fund-Burlington City Arts-Arts Education-Photo Studio]" c="101-27-176-057 -  General Fund-Burlington City Arts-Arts Education-Photo Studio"/>
        <s v="[Organization Set].[Full Org Set Code And Description].&amp;[101-27-176-058 -  General Fund-Burlington City Arts-Arts Education-Visual Arts]" c="101-27-176-058 -  General Fund-Burlington City Arts-Arts Education-Visual Arts"/>
        <s v="[Organization Set].[Full Org Set Code And Description].&amp;[101-27-177 -  General Fund-Burlington City Arts-Festivals/Events]" c="101-27-177 -  General Fund-Burlington City Arts-Festivals/Events"/>
        <s v="[Organization Set].[Full Org Set Code And Description].&amp;[101-27-178 -  General Fund-Burlington City Arts-Public Art]" c="101-27-178 -  General Fund-Burlington City Arts-Public Art"/>
      </sharedItems>
    </cacheField>
    <cacheField name="[GL Account].[Account Type].[Account Type]" caption="Account Type" numFmtId="0" hierarchy="65" level="1">
      <sharedItems count="2">
        <s v="[GL Account].[Account Type].&amp;[Expenses]" c="Expenses"/>
        <s v="[GL Account].[Account Type].&amp;[Revenue]" c="Revenue"/>
      </sharedItems>
    </cacheField>
    <cacheField name="[GL Date].[Fiscal].[Fiscal Year]" caption="Fiscal Year" numFmtId="0" hierarchy="94" level="1">
      <sharedItems count="2">
        <s v="[GL Date].[Fiscal].[Fiscal Year].&amp;[2013]" c="Fiscal Calendar 2013"/>
        <s v="[GL Date].[Fiscal].[Fiscal Year].&amp;[2014]" c="Fiscal Calendar 2014"/>
      </sharedItems>
    </cacheField>
    <cacheField name="[GL Date].[Fiscal].[Fiscal Quarter]" caption="Fiscal Quarter" numFmtId="0" hierarchy="94" level="2">
      <sharedItems count="1">
        <s v="[GL Date].[Fiscal].[Fiscal Quarter].&amp;[2014]&amp;[1]" c="Fiscal Quarter 1, 2014"/>
      </sharedItems>
    </cacheField>
    <cacheField name="[GL Date].[Fiscal].[Fiscal Month]" caption="Fiscal Month" numFmtId="0" hierarchy="94" level="3">
      <sharedItems containsSemiMixedTypes="0" containsString="0"/>
    </cacheField>
    <cacheField name="[GL Date].[Fiscal].[Fiscal Day]" caption="Fiscal Day" numFmtId="0" hierarchy="94" level="4">
      <sharedItems containsSemiMixedTypes="0" containsString="0"/>
    </cacheField>
    <cacheField name="[GL Date].[Fiscal].[Fiscal Quarter].[Fiscal Year]" caption="Fiscal Year" propertyName="Fiscal Year" numFmtId="0" hierarchy="94" level="2" memberPropertyField="1">
      <sharedItems containsSemiMixedTypes="0" containsString="0"/>
    </cacheField>
    <cacheField name="[GL Date].[Fiscal].[Fiscal Month].[Fiscal Quarter]" caption="Fiscal Quarter" propertyName="Fiscal Quarter" numFmtId="0" hierarchy="94" level="3" memberPropertyField="1">
      <sharedItems containsSemiMixedTypes="0" containsString="0"/>
    </cacheField>
    <cacheField name="[GL Date].[Fiscal].[Fiscal Day].[Fiscal Month]" caption="Fiscal Month" propertyName="Fiscal Month" numFmtId="0" hierarchy="94" level="4" memberPropertyField="1">
      <sharedItems containsSemiMixedTypes="0" containsString="0"/>
    </cacheField>
    <cacheField name="[GL Date].[Fiscal].[Fiscal Day].[Fiscal Week]" caption="Fiscal Week" propertyName="Fiscal Week" numFmtId="0" hierarchy="94" level="4" memberPropertyField="1">
      <sharedItems containsSemiMixedTypes="0" containsString="0"/>
    </cacheField>
    <cacheField name="[Balance Months].[Fiscal Month].[Fiscal Month]" caption="Fiscal Month" numFmtId="0" hierarchy="13" level="1">
      <sharedItems containsSemiMixedTypes="0" containsString="0"/>
    </cacheField>
    <cacheField name="[Organization Set].[Level 1].[Level 1]" caption="Level 1" numFmtId="0" hierarchy="146" level="1">
      <sharedItems containsSemiMixedTypes="0" containsString="0"/>
    </cacheField>
    <cacheField name="[Measures].[Actual Amount - Reporting]" caption="Actual Amount - Reporting" numFmtId="0" hierarchy="324" level="32767"/>
    <cacheField name="[GL Date].[Month].[Month]" caption="Month" numFmtId="0" hierarchy="104" level="1" mappingCount="1">
      <sharedItems count="1">
        <s v="[GL Date].[Month].&amp;[2013]&amp;[7]" c="July 2013" cp="1">
          <x/>
        </s>
      </sharedItems>
      <mpMap v="14"/>
    </cacheField>
    <cacheField name="[GL Date].[Month].[Month].[Quarter]" caption="Quarter" propertyName="Quarter" numFmtId="0" hierarchy="104" level="1" memberPropertyField="1">
      <sharedItems count="1">
        <s v="Quarter 3, 2013"/>
      </sharedItems>
    </cacheField>
  </cacheFields>
  <cacheHierarchies count="363">
    <cacheHierarchy uniqueName="[AP Invoice].[AP Invoice]" caption="AP Invoice" attribute="1" keyAttribute="1" defaultMemberUniqueName="[AP Invoice].[AP Invoice].[All]" allUniqueName="[AP Invoice].[AP Invoice].[All]" dimensionUniqueName="[AP Invoice]" displayFolder="\;\Properties" count="0" unbalanced="0"/>
    <cacheHierarchy uniqueName="[AP Invoice].[Invoice Batch Status]" caption="Invoice Batch Status" attribute="1" defaultMemberUniqueName="[AP Invoice].[Invoice Batch Status].[All]" allUniqueName="[AP Invoice].[Invoice Batch Status].[All]" dimensionUniqueName="[AP Invoice]" displayFolder="Details" count="0" unbalanced="0"/>
    <cacheHierarchy uniqueName="[AP Invoice].[Invoice Description]" caption="Invoice Description" attribute="1" defaultMemberUniqueName="[AP Invoice].[Invoice Description].[All]" allUniqueName="[AP Invoice].[Invoice Description].[All]" dimensionUniqueName="[AP Invoice]" displayFolder="Details" count="0" unbalanced="0"/>
    <cacheHierarchy uniqueName="[AP Invoice].[Invoice Number]" caption="Invoice Number" attribute="1" defaultMemberUniqueName="[AP Invoice].[Invoice Number].[All]" allUniqueName="[AP Invoice].[Invoice Number].[All]" dimensionUniqueName="[AP Invoice]" displayFolder="Details" count="0" unbalanced="0"/>
    <cacheHierarchy uniqueName="[AP Invoice].[Invoice Process Status]" caption="Invoice Process Status" attribute="1" defaultMemberUniqueName="[AP Invoice].[Invoice Process Status].[All]" allUniqueName="[AP Invoice].[Invoice Process Status].[All]" dimensionUniqueName="[AP Invoice]" displayFolder="Details" count="0" unbalanced="0"/>
    <cacheHierarchy uniqueName="[AR Invoice].[AR Invoice]" caption="AR Invoice" attribute="1" keyAttribute="1" defaultMemberUniqueName="[AR Invoice].[AR Invoice].[All]" allUniqueName="[AR Invoice].[AR Invoice].[All]" dimensionUniqueName="[AR Invoice]" displayFolder="Properties" count="0" unbalanced="0"/>
    <cacheHierarchy uniqueName="[AR Invoice].[AR Invoice Type]" caption="AR Invoice Type" defaultMemberUniqueName="[AR Invoice].[AR Invoice Type].[All]" allUniqueName="[AR Invoice].[AR Invoice Type].[All]" dimensionUniqueName="[AR Invoice]" displayFolder="" count="0" unbalanced="0"/>
    <cacheHierarchy uniqueName="[AR Invoice].[Invoice Category]" caption="Invoice Category" attribute="1" defaultMemberUniqueName="[AR Invoice].[Invoice Category].[All]" allUniqueName="[AR Invoice].[Invoice Category].[All]" dimensionUniqueName="[AR Invoice]" displayFolder="Characteristics" count="0" unbalanced="0"/>
    <cacheHierarchy uniqueName="[AR Invoice].[Invoice Description]" caption="Invoice Description" attribute="1" defaultMemberUniqueName="[AR Invoice].[Invoice Description].[All]" allUniqueName="[AR Invoice].[Invoice Description].[All]" dimensionUniqueName="[AR Invoice]" displayFolder="Characteristics" count="0" unbalanced="0"/>
    <cacheHierarchy uniqueName="[AR Invoice].[Invoice Number]" caption="Invoice Number" attribute="1" defaultMemberUniqueName="[AR Invoice].[Invoice Number].[All]" allUniqueName="[AR Invoice].[Invoice Number].[All]" dimensionUniqueName="[AR Invoice]" displayFolder="\" count="0" unbalanced="0"/>
    <cacheHierarchy uniqueName="[AR Invoice].[Invoice Type]" caption="Invoice Type" attribute="1" defaultMemberUniqueName="[AR Invoice].[Invoice Type].[All]" allUniqueName="[AR Invoice].[Invoice Type].[All]" dimensionUniqueName="[AR Invoice]" displayFolder="Characteristics" count="0" unbalanced="0"/>
    <cacheHierarchy uniqueName="[AR Invoice].[Narrative]" caption="Narrative" attribute="1" defaultMemberUniqueName="[AR Invoice].[Narrative].[All]" allUniqueName="[AR Invoice].[Narrative].[All]" dimensionUniqueName="[AR Invoice]" displayFolder="Details" count="0" unbalanced="0"/>
    <cacheHierarchy uniqueName="[AR Invoice].[Process Status]" caption="Process Status" attribute="1" defaultMemberUniqueName="[AR Invoice].[Process Status].[All]" allUniqueName="[AR Invoice].[Process Status].[All]" dimensionUniqueName="[AR Invoice]" displayFolder="Characteristics" count="0" unbalanced="0"/>
    <cacheHierarchy uniqueName="[Balance Months].[Fiscal Month]" caption="Fiscal Month" attribute="1" defaultMemberUniqueName="[Balance Months].[Fiscal Month].[All]" allUniqueName="[Balance Months].[Fiscal Month].[All]" dimensionUniqueName="[Balance Months]" displayFolder="" count="2" unbalanced="0">
      <fieldsUsage count="2">
        <fieldUsage x="-1"/>
        <fieldUsage x="10"/>
      </fieldsUsage>
    </cacheHierarchy>
    <cacheHierarchy uniqueName="[Balance Months].[Fiscal Month Of Year]" caption="Fiscal Month Of Year" attribute="1" defaultMemberUniqueName="[Balance Months].[Fiscal Month Of Year].[All]" allUniqueName="[Balance Months].[Fiscal Month Of Year].[All]" dimensionUniqueName="[Balance Months]" displayFolder="" count="2" unbalanced="0"/>
    <cacheHierarchy uniqueName="[Balance Months].[Fiscal Year]" caption="Fiscal Year" attribute="1" defaultMemberUniqueName="[Balance Months].[Fiscal Year].[All]" allUniqueName="[Balance Months].[Fiscal Year].[All]" dimensionUniqueName="[Balance Months]" displayFolder="" count="2" unbalanced="0"/>
    <cacheHierarchy uniqueName="[Balance Months].[Rolling Month]" caption="Rolling Month" attribute="1" defaultMemberUniqueName="[Balance Months].[Rolling Month].[All]" allUniqueName="[Balance Months].[Rolling Month].[All]" dimensionUniqueName="[Balance Months]" displayFolder="Rolling Dates" count="0" unbalanced="0"/>
    <cacheHierarchy uniqueName="[Balance Months].[Rolling Year - Fiscal]" caption="Rolling Year - Fiscal" attribute="1" defaultMemberUniqueName="[Balance Months].[Rolling Year - Fiscal].[All]" allUniqueName="[Balance Months].[Rolling Year - Fiscal].[All]" dimensionUniqueName="[Balance Months]" displayFolder="Rolling Dates" count="0" unbalanced="0"/>
    <cacheHierarchy uniqueName="[Balance Sheet Journal Type].[Journal Type]" caption="Journal Type" attribute="1" defaultMemberUniqueName="[Balance Sheet Journal Type].[Journal Type].[All]" allUniqueName="[Balance Sheet Journal Type].[Journal Type].[All]" dimensionUniqueName="[Balance Sheet Journal Type]" displayFolder="" count="0" unbalanced="0"/>
    <cacheHierarchy uniqueName="[Check].[Address Line 1]" caption="Address Line 1" attribute="1" defaultMemberUniqueName="[Check].[Address Line 1].[All]" allUniqueName="[Check].[Address Line 1].[All]" dimensionUniqueName="[Check]" displayFolder="Details\Address" count="0" unbalanced="0"/>
    <cacheHierarchy uniqueName="[Check].[Address Line 2]" caption="Address Line 2" attribute="1" defaultMemberUniqueName="[Check].[Address Line 2].[All]" allUniqueName="[Check].[Address Line 2].[All]" dimensionUniqueName="[Check]" displayFolder="Details\Address" count="0" unbalanced="0"/>
    <cacheHierarchy uniqueName="[Check].[Address Line 3]" caption="Address Line 3" attribute="1" defaultMemberUniqueName="[Check].[Address Line 3].[All]" allUniqueName="[Check].[Address Line 3].[All]" dimensionUniqueName="[Check]" displayFolder="Details\Address" count="0" unbalanced="0"/>
    <cacheHierarchy uniqueName="[Check].[Address Name]" caption="Address Name" attribute="1" defaultMemberUniqueName="[Check].[Address Name].[All]" allUniqueName="[Check].[Address Name].[All]" dimensionUniqueName="[Check]" displayFolder="Details\Address" count="0" unbalanced="0"/>
    <cacheHierarchy uniqueName="[Check].[Check]" caption="Check" attribute="1" keyAttribute="1" defaultMemberUniqueName="[Check].[Check].[All]" allUniqueName="[Check].[Check].[All]" dimensionUniqueName="[Check]" displayFolder="Properties" count="0" unbalanced="0"/>
    <cacheHierarchy uniqueName="[Check].[Check Amount]" caption="Check Amount" attribute="1" defaultMemberUniqueName="[Check].[Check Amount].[All]" allUniqueName="[Check].[Check Amount].[All]" dimensionUniqueName="[Check]" displayFolder="Details" count="0" unbalanced="0"/>
    <cacheHierarchy uniqueName="[Check].[Check Number]" caption="Check Number" attribute="1" defaultMemberUniqueName="[Check].[Check Number].[All]" allUniqueName="[Check].[Check Number].[All]" dimensionUniqueName="[Check]" displayFolder="" count="0" unbalanced="0"/>
    <cacheHierarchy uniqueName="[Check].[Check Status]" caption="Check Status" attribute="1" defaultMemberUniqueName="[Check].[Check Status].[All]" allUniqueName="[Check].[Check Status].[All]" dimensionUniqueName="[Check]" displayFolder="Characteristics" count="0" unbalanced="0"/>
    <cacheHierarchy uniqueName="[Check].[Check Type]" caption="Check Type" attribute="1" defaultMemberUniqueName="[Check].[Check Type].[All]" allUniqueName="[Check].[Check Type].[All]" dimensionUniqueName="[Check]" displayFolder="Characteristics" count="0" unbalanced="0"/>
    <cacheHierarchy uniqueName="[Check].[City]" caption="City" attribute="1" defaultMemberUniqueName="[Check].[City].[All]" allUniqueName="[Check].[City].[All]" dimensionUniqueName="[Check]" displayFolder="Details\Address" count="0" unbalanced="0"/>
    <cacheHierarchy uniqueName="[Check].[Direct Deposit Account]" caption="Direct Deposit Account" attribute="1" defaultMemberUniqueName="[Check].[Direct Deposit Account].[All]" allUniqueName="[Check].[Direct Deposit Account].[All]" dimensionUniqueName="[Check]" displayFolder="Details" count="0" unbalanced="0"/>
    <cacheHierarchy uniqueName="[Check].[First Name]" caption="First Name" attribute="1" defaultMemberUniqueName="[Check].[First Name].[All]" allUniqueName="[Check].[First Name].[All]" dimensionUniqueName="[Check]" displayFolder="Details\Name" count="0" unbalanced="0"/>
    <cacheHierarchy uniqueName="[Check].[Last Name]" caption="Last Name" attribute="1" defaultMemberUniqueName="[Check].[Last Name].[All]" allUniqueName="[Check].[Last Name].[All]" dimensionUniqueName="[Check]" displayFolder="Details\Name" count="0" unbalanced="0"/>
    <cacheHierarchy uniqueName="[Check].[Middle Name]" caption="Middle Name" attribute="1" defaultMemberUniqueName="[Check].[Middle Name].[All]" allUniqueName="[Check].[Middle Name].[All]" dimensionUniqueName="[Check]" displayFolder="Details\Name" count="0" unbalanced="0"/>
    <cacheHierarchy uniqueName="[Check].[Source]" caption="Source" attribute="1" defaultMemberUniqueName="[Check].[Source].[All]" allUniqueName="[Check].[Source].[All]" dimensionUniqueName="[Check]" displayFolder="Characteristics" count="0" unbalanced="0"/>
    <cacheHierarchy uniqueName="[Check].[Standard Name]" caption="Standard Name" attribute="1" defaultMemberUniqueName="[Check].[Standard Name].[All]" allUniqueName="[Check].[Standard Name].[All]" dimensionUniqueName="[Check]" displayFolder="Characteristics" count="0" unbalanced="0"/>
    <cacheHierarchy uniqueName="[Check].[State]" caption="State" attribute="1" defaultMemberUniqueName="[Check].[State].[All]" allUniqueName="[Check].[State].[All]" dimensionUniqueName="[Check]" displayFolder="Details\Address" count="0" unbalanced="0"/>
    <cacheHierarchy uniqueName="[Check].[Stop Date]" caption="Stop Date" attribute="1" defaultMemberUniqueName="[Check].[Stop Date].[All]" allUniqueName="[Check].[Stop Date].[All]" dimensionUniqueName="[Check]" displayFolder="Details\Dates" count="0" unbalanced="0"/>
    <cacheHierarchy uniqueName="[Check].[Transaction Date]" caption="Transaction Date" attribute="1" defaultMemberUniqueName="[Check].[Transaction Date].[All]" allUniqueName="[Check].[Transaction Date].[All]" dimensionUniqueName="[Check]" displayFolder="Details\Dates" count="0" unbalanced="0"/>
    <cacheHierarchy uniqueName="[Check].[Transaction Description]" caption="Transaction Description" attribute="1" defaultMemberUniqueName="[Check].[Transaction Description].[All]" allUniqueName="[Check].[Transaction Description].[All]" dimensionUniqueName="[Check]" displayFolder="Details" count="0" unbalanced="0"/>
    <cacheHierarchy uniqueName="[Check].[Zip]" caption="Zip" attribute="1" defaultMemberUniqueName="[Check].[Zip].[All]" allUniqueName="[Check].[Zip].[All]" dimensionUniqueName="[Check]" displayFolder="Details\Address" count="0" unbalanced="0"/>
    <cacheHierarchy uniqueName="[Customer].[Active Status]" caption="Active Status" attribute="1" defaultMemberUniqueName="[Customer].[Active Status].[All]" allUniqueName="[Customer].[Active Status].[All]" dimensionUniqueName="[Customer]" displayFolder="" count="0" unbalanced="0"/>
    <cacheHierarchy uniqueName="[Customer].[Customer First Name]" caption="Customer First Name" attribute="1" defaultMemberUniqueName="[Customer].[Customer First Name].[All]" allUniqueName="[Customer].[Customer First Name].[All]" dimensionUniqueName="[Customer]" displayFolder="Details" count="0" unbalanced="0"/>
    <cacheHierarchy uniqueName="[Customer].[Customer Formal Name]" caption="Customer Formal Name" attribute="1" defaultMemberUniqueName="[Customer].[Customer Formal Name].[All]" allUniqueName="[Customer].[Customer Formal Name].[All]" dimensionUniqueName="[Customer]" displayFolder="Details" count="0" unbalanced="0"/>
    <cacheHierarchy uniqueName="[Customer].[Customer Last Name]" caption="Customer Last Name" attribute="1" defaultMemberUniqueName="[Customer].[Customer Last Name].[All]" allUniqueName="[Customer].[Customer Last Name].[All]" dimensionUniqueName="[Customer]" displayFolder="Details" count="0" unbalanced="0"/>
    <cacheHierarchy uniqueName="[Customer].[Customer Middle Name]" caption="Customer Middle Name" attribute="1" defaultMemberUniqueName="[Customer].[Customer Middle Name].[All]" allUniqueName="[Customer].[Customer Middle Name].[All]" dimensionUniqueName="[Customer]" displayFolder="Details" count="0" unbalanced="0"/>
    <cacheHierarchy uniqueName="[Customer].[Customer Name]" caption="Customer Name" attribute="1" keyAttribute="1" defaultMemberUniqueName="[Customer].[Customer Name].[All]" allUniqueName="[Customer].[Customer Name].[All]" dimensionUniqueName="[Customer]" displayFolder="\;\Properties" count="0" unbalanced="0"/>
    <cacheHierarchy uniqueName="[Customer].[Customer Phone]" caption="Customer Phone" attribute="1" defaultMemberUniqueName="[Customer].[Customer Phone].[All]" allUniqueName="[Customer].[Customer Phone].[All]" dimensionUniqueName="[Customer]" displayFolder="Details" count="0" unbalanced="0"/>
    <cacheHierarchy uniqueName="[Customer].[Customer Type]" caption="Customer Type" attribute="1" defaultMemberUniqueName="[Customer].[Customer Type].[All]" allUniqueName="[Customer].[Customer Type].[All]" dimensionUniqueName="[Customer]" displayFolder="" count="0" unbalanced="0"/>
    <cacheHierarchy uniqueName="[Funding Source].[Funding Source]" caption="Funding Source" attribute="1" keyAttribute="1" defaultMemberUniqueName="[Funding Source].[Funding Source].[All]" allUniqueName="[Funding Source].[Funding Source].[All]" dimensionUniqueName="[Funding Source]" displayFolder="\;\Properties" count="0" unbalanced="0"/>
    <cacheHierarchy uniqueName="[Funding Source].[Source Name]" caption="Source Name" attribute="1" defaultMemberUniqueName="[Funding Source].[Source Name].[All]" allUniqueName="[Funding Source].[Source Name].[All]" dimensionUniqueName="[Funding Source]" displayFolder="Details" count="0" unbalanced="0"/>
    <cacheHierarchy uniqueName="[Funding Source].[Source Type]" caption="Source Type" attribute="1" defaultMemberUniqueName="[Funding Source].[Source Type].[All]" allUniqueName="[Funding Source].[Source Type].[All]" dimensionUniqueName="[Funding Source]" displayFolder="Details" count="0" unbalanced="0"/>
    <cacheHierarchy uniqueName="[GL Account].[Account Classification]" caption="Account Classification" defaultMemberUniqueName="[GL Account].[Account Classification].[All]" allUniqueName="[GL Account].[Account Classification].[All]" dimensionUniqueName="[GL Account]" displayFolder="" count="0" unbalanced="0"/>
    <cacheHierarchy uniqueName="[GL Account].[Account Classification Code 1]" caption="Account Classification Code 1" attribute="1" defaultMemberUniqueName="[GL Account].[Account Classification Code 1].[All]" allUniqueName="[GL Account].[Account Classification Code 1].[All]" dimensionUniqueName="[GL Account]" displayFolder="Account Classification" count="0" unbalanced="0"/>
    <cacheHierarchy uniqueName="[GL Account].[Account Classification Code 2]" caption="Account Classification Code 2" attribute="1" defaultMemberUniqueName="[GL Account].[Account Classification Code 2].[All]" allUniqueName="[GL Account].[Account Classification Code 2].[All]" dimensionUniqueName="[GL Account]" displayFolder="Account Classification" count="0" unbalanced="0"/>
    <cacheHierarchy uniqueName="[GL Account].[Account Classification Code 3]" caption="Account Classification Code 3" attribute="1" defaultMemberUniqueName="[GL Account].[Account Classification Code 3].[All]" allUniqueName="[GL Account].[Account Classification Code 3].[All]" dimensionUniqueName="[GL Account]" displayFolder="Account Classification" count="0" unbalanced="0"/>
    <cacheHierarchy uniqueName="[GL Account].[Account Classification Code And Description 1]" caption="Account Classification Code And Description 1" attribute="1" defaultMemberUniqueName="[GL Account].[Account Classification Code And Description 1].[All]" allUniqueName="[GL Account].[Account Classification Code And Description 1].[All]" dimensionUniqueName="[GL Account]" displayFolder="Account Classification" count="0" unbalanced="0"/>
    <cacheHierarchy uniqueName="[GL Account].[Account Classification Code And Description 2]" caption="Account Classification Code And Description 2" attribute="1" defaultMemberUniqueName="[GL Account].[Account Classification Code And Description 2].[All]" allUniqueName="[GL Account].[Account Classification Code And Description 2].[All]" dimensionUniqueName="[GL Account]" displayFolder="Account Classification" count="0" unbalanced="0"/>
    <cacheHierarchy uniqueName="[GL Account].[Account Classification Code And Description 3]" caption="Account Classification Code And Description 3" attribute="1" defaultMemberUniqueName="[GL Account].[Account Classification Code And Description 3].[All]" allUniqueName="[GL Account].[Account Classification Code And Description 3].[All]" dimensionUniqueName="[GL Account]" displayFolder="Account Classification" count="0" unbalanced="0"/>
    <cacheHierarchy uniqueName="[GL Account].[Account Classification1]" caption="Account Classification1" attribute="1" defaultMemberUniqueName="[GL Account].[Account Classification1].[All]" allUniqueName="[GL Account].[Account Classification1].[All]" dimensionUniqueName="[GL Account]" displayFolder="Account Classification" count="0" unbalanced="0"/>
    <cacheHierarchy uniqueName="[GL Account].[Account Classification2]" caption="Account Classification2" attribute="1" defaultMemberUniqueName="[GL Account].[Account Classification2].[All]" allUniqueName="[GL Account].[Account Classification2].[All]" dimensionUniqueName="[GL Account]" displayFolder="Account Classification" count="0" unbalanced="0"/>
    <cacheHierarchy uniqueName="[GL Account].[Account Classification3]" caption="Account Classification3" attribute="1" defaultMemberUniqueName="[GL Account].[Account Classification3].[All]" allUniqueName="[GL Account].[Account Classification3].[All]" dimensionUniqueName="[GL Account]" displayFolder="Account Classification" count="0" unbalanced="0"/>
    <cacheHierarchy uniqueName="[GL Account].[Account Code]" caption="Account Code" attribute="1" defaultMemberUniqueName="[GL Account].[Account Code].[All]" allUniqueName="[GL Account].[Account Code].[All]" dimensionUniqueName="[GL Account]" displayFolder="Base Account" count="2" unbalanced="0"/>
    <cacheHierarchy uniqueName="[GL Account].[Account Code And Description]" caption="Account Code And Description" attribute="1" defaultMemberUniqueName="[GL Account].[Account Code And Description].[All]" allUniqueName="[GL Account].[Account Code And Description].[All]" dimensionUniqueName="[GL Account]" displayFolder="Base Account" count="0" unbalanced="0"/>
    <cacheHierarchy uniqueName="[GL Account].[Account Description]" caption="Account Description" attribute="1" defaultMemberUniqueName="[GL Account].[Account Description].[All]" allUniqueName="[GL Account].[Account Description].[All]" dimensionUniqueName="[GL Account]" displayFolder="Base Account" count="0" unbalanced="0"/>
    <cacheHierarchy uniqueName="[GL Account].[Account Status]" caption="Account Status" attribute="1" defaultMemberUniqueName="[GL Account].[Account Status].[All]" allUniqueName="[GL Account].[Account Status].[All]" dimensionUniqueName="[GL Account]" displayFolder="Account Details" count="0" unbalanced="0"/>
    <cacheHierarchy uniqueName="[GL Account].[Account Type]" caption="Account Type" attribute="1" defaultMemberUniqueName="[GL Account].[Account Type].[All]" allUniqueName="[GL Account].[Account Type].[All]" dimensionUniqueName="[GL Account]" displayFolder="\" count="2" unbalanced="0">
      <fieldsUsage count="2">
        <fieldUsage x="-1"/>
        <fieldUsage x="1"/>
      </fieldsUsage>
    </cacheHierarchy>
    <cacheHierarchy uniqueName="[GL Account].[Base And Detail Account Code]" caption="Base And Detail Account Code" attribute="1" defaultMemberUniqueName="[GL Account].[Base And Detail Account Code].[All]" allUniqueName="[GL Account].[Base And Detail Account Code].[All]" dimensionUniqueName="[GL Account]" displayFolder="Base Detail Account" count="0" unbalanced="0"/>
    <cacheHierarchy uniqueName="[GL Account].[Base And Detail Account With Both Descriptions]" caption="Base And Detail Account With Both Descriptions" attribute="1" defaultMemberUniqueName="[GL Account].[Base And Detail Account With Both Descriptions].[All]" allUniqueName="[GL Account].[Base And Detail Account With Both Descriptions].[All]" dimensionUniqueName="[GL Account]" displayFolder="Base Detail Account" count="0" unbalanced="0"/>
    <cacheHierarchy uniqueName="[GL Account].[Base And Detail Account With Detail Description]" caption="Base And Detail Account With Detail Description" attribute="1" defaultMemberUniqueName="[GL Account].[Base And Detail Account With Detail Description].[All]" allUniqueName="[GL Account].[Base And Detail Account With Detail Description].[All]" dimensionUniqueName="[GL Account]" displayFolder="Base Detail Account" count="0" unbalanced="0"/>
    <cacheHierarchy uniqueName="[GL Account].[Budgeted - Base Account]" caption="Budgeted - Base Account" attribute="1" defaultMemberUniqueName="[GL Account].[Budgeted - Base Account].[All]" allUniqueName="[GL Account].[Budgeted - Base Account].[All]" dimensionUniqueName="[GL Account]" displayFolder="Account Details" count="0" unbalanced="0"/>
    <cacheHierarchy uniqueName="[GL Account].[Detail Account Code]" caption="Detail Account Code" attribute="1" defaultMemberUniqueName="[GL Account].[Detail Account Code].[All]" allUniqueName="[GL Account].[Detail Account Code].[All]" dimensionUniqueName="[GL Account]" displayFolder="Detail Account" count="0" unbalanced="0"/>
    <cacheHierarchy uniqueName="[GL Account].[Detail Account Code And Description]" caption="Detail Account Code And Description" attribute="1" defaultMemberUniqueName="[GL Account].[Detail Account Code And Description].[All]" allUniqueName="[GL Account].[Detail Account Code And Description].[All]" dimensionUniqueName="[GL Account]" displayFolder="Detail Account" count="0" unbalanced="0"/>
    <cacheHierarchy uniqueName="[GL Account].[Detail Account Description]" caption="Detail Account Description" attribute="1" defaultMemberUniqueName="[GL Account].[Detail Account Description].[All]" allUniqueName="[GL Account].[Detail Account Description].[All]" dimensionUniqueName="[GL Account]" displayFolder="Detail Account" count="0" unbalanced="0"/>
    <cacheHierarchy uniqueName="[GL Account].[Function]" caption="Function" defaultMemberUniqueName="[GL Account].[Function].[All]" allUniqueName="[GL Account].[Function].[All]" dimensionUniqueName="[GL Account]" displayFolder="" count="3" unbalanced="0"/>
    <cacheHierarchy uniqueName="[GL Account].[GL Account]" caption="GL Account" attribute="1" keyAttribute="1" defaultMemberUniqueName="[GL Account].[GL Account].[All]" allUniqueName="[GL Account].[GL Account].[All]" dimensionUniqueName="[GL Account]" displayFolder="\;\Properties" count="2" unbalanced="0"/>
    <cacheHierarchy uniqueName="[GL Account].[GL Account Code]" caption="GL Account Code" attribute="1" defaultMemberUniqueName="[GL Account].[GL Account Code].[All]" allUniqueName="[GL Account].[GL Account Code].[All]" dimensionUniqueName="[GL Account]" displayFolder="Full Account Delimited" count="0" unbalanced="0"/>
    <cacheHierarchy uniqueName="[GL Account].[GL Account Code And Description]" caption="GL Account Code And Description" attribute="1" defaultMemberUniqueName="[GL Account].[GL Account Code And Description].[All]" allUniqueName="[GL Account].[GL Account Code And Description].[All]" dimensionUniqueName="[GL Account]" displayFolder="Full Account Delimited" count="0" unbalanced="0"/>
    <cacheHierarchy uniqueName="[GL Account].[GL Account Description]" caption="GL Account Description" attribute="1" defaultMemberUniqueName="[GL Account].[GL Account Description].[All]" allUniqueName="[GL Account].[GL Account Description].[All]" dimensionUniqueName="[GL Account]" displayFolder="Full Account Delimited" count="0" unbalanced="0"/>
    <cacheHierarchy uniqueName="[GL Account].[Org Function]" caption="Org Function" attribute="1" defaultMemberUniqueName="[GL Account].[Org Function].[All]" allUniqueName="[GL Account].[Org Function].[All]" dimensionUniqueName="[GL Account]" displayFolder="" count="2" unbalanced="0"/>
    <cacheHierarchy uniqueName="[GL Account].[Org Sub Function]" caption="Org Sub Function" attribute="1" defaultMemberUniqueName="[GL Account].[Org Sub Function].[All]" allUniqueName="[GL Account].[Org Sub Function].[All]" dimensionUniqueName="[GL Account]" displayFolder="" count="2" unbalanced="0"/>
    <cacheHierarchy uniqueName="[GL Account].[Project Requirement]" caption="Project Requirement" attribute="1" defaultMemberUniqueName="[GL Account].[Project Requirement].[All]" allUniqueName="[GL Account].[Project Requirement].[All]" dimensionUniqueName="[GL Account]" displayFolder="Account Details" count="0" unbalanced="0"/>
    <cacheHierarchy uniqueName="[GL Account].[Project Usage]" caption="Project Usage" attribute="1" defaultMemberUniqueName="[GL Account].[Project Usage].[All]" allUniqueName="[GL Account].[Project Usage].[All]" dimensionUniqueName="[GL Account]" displayFolder="Account Details" count="0" unbalanced="0"/>
    <cacheHierarchy uniqueName="[GL Account].[Revenue Source]" caption="Revenue Source" attribute="1" defaultMemberUniqueName="[GL Account].[Revenue Source].[All]" allUniqueName="[GL Account].[Revenue Source].[All]" dimensionUniqueName="[GL Account]" displayFolder="Account Details" count="0" unbalanced="0"/>
    <cacheHierarchy uniqueName="[GL Account].[Revenue Type]" caption="Revenue Type" attribute="1" defaultMemberUniqueName="[GL Account].[Revenue Type].[All]" allUniqueName="[GL Account].[Revenue Type].[All]" dimensionUniqueName="[GL Account]" displayFolder="Account Details" count="0" unbalanced="0"/>
    <cacheHierarchy uniqueName="[GL Account].[Sub Detail Code]" caption="Sub Detail Code" attribute="1" defaultMemberUniqueName="[GL Account].[Sub Detail Code].[All]" allUniqueName="[GL Account].[Sub Detail Code].[All]" dimensionUniqueName="[GL Account]" displayFolder="Sub Detail Account" count="0" unbalanced="0"/>
    <cacheHierarchy uniqueName="[GL Account].[Sub Detail Code And Description]" caption="Sub Detail Code And Description" attribute="1" defaultMemberUniqueName="[GL Account].[Sub Detail Code And Description].[All]" allUniqueName="[GL Account].[Sub Detail Code And Description].[All]" dimensionUniqueName="[GL Account]" displayFolder="Sub Detail Account" count="0" unbalanced="0"/>
    <cacheHierarchy uniqueName="[GL Account].[Sub Detail Description]" caption="Sub Detail Description" attribute="1" defaultMemberUniqueName="[GL Account].[Sub Detail Description].[All]" allUniqueName="[GL Account].[Sub Detail Description].[All]" dimensionUniqueName="[GL Account]" displayFolder="Sub Detail Account" count="0" unbalanced="0"/>
    <cacheHierarchy uniqueName="[GL Date].[Calendar]" caption="Calendar" time="1" defaultMemberUniqueName="[GL Date].[Calendar].[All]" allUniqueName="[GL Date].[Calendar].[All]" dimensionUniqueName="[GL Date]" displayFolder="" count="5" unbalanced="0"/>
    <cacheHierarchy uniqueName="[GL Date].[Calendar Weeks]" caption="Calendar Weeks" time="1" defaultMemberUniqueName="[GL Date].[Calendar Weeks].[All]" allUniqueName="[GL Date].[Calendar Weeks].[All]" dimensionUniqueName="[GL Date]" displayFolder="" count="0" unbalanced="0"/>
    <cacheHierarchy uniqueName="[GL Date].[Date mm-dd-yyyy]" caption="Date mm-dd-yyyy" attribute="1" time="1" defaultMemberUniqueName="[GL Date].[Date mm-dd-yyyy].[All]" allUniqueName="[GL Date].[Date mm-dd-yyyy].[All]" dimensionUniqueName="[GL Date]" displayFolder="Formatted" count="0" unbalanced="0"/>
    <cacheHierarchy uniqueName="[GL Date].[Date yyyy-mm-dd]" caption="Date yyyy-mm-dd" attribute="1" time="1" defaultMemberUniqueName="[GL Date].[Date yyyy-mm-dd].[All]" allUniqueName="[GL Date].[Date yyyy-mm-dd].[All]" dimensionUniqueName="[GL Date]" displayFolder="Formatted" count="0" unbalanced="0"/>
    <cacheHierarchy uniqueName="[GL Date].[Day]" caption="Day" attribute="1" time="1" defaultMemberUniqueName="[GL Date].[Day].[All]" allUniqueName="[GL Date].[Day].[All]" dimensionUniqueName="[GL Date]" displayFolder="Calendar Date" count="0" unbalanced="0"/>
    <cacheHierarchy uniqueName="[GL Date].[Day Of Month]" caption="Day Of Month" attribute="1" time="1" defaultMemberUniqueName="[GL Date].[Day Of Month].[All]" allUniqueName="[GL Date].[Day Of Month].[All]" dimensionUniqueName="[GL Date]" displayFolder="Calendar Date;Fiscal Date" count="0" unbalanced="0"/>
    <cacheHierarchy uniqueName="[GL Date].[Day Of Week]" caption="Day Of Week" attribute="1" time="1" defaultMemberUniqueName="[GL Date].[Day Of Week].[All]" allUniqueName="[GL Date].[Day Of Week].[All]" dimensionUniqueName="[GL Date]" displayFolder="Calendar Date;Fiscal Date" count="0" unbalanced="0"/>
    <cacheHierarchy uniqueName="[GL Date].[Fiscal]" caption="Fiscal" time="1" defaultMemberUniqueName="[GL Date].[Fiscal].[All]" allUniqueName="[GL Date].[Fiscal].[All]" dimensionUniqueName="[GL Date]" displayFolder="" count="5" unbalanced="0">
      <fieldsUsage count="5">
        <fieldUsage x="-1"/>
        <fieldUsage x="2"/>
        <fieldUsage x="3"/>
        <fieldUsage x="4"/>
        <fieldUsage x="5"/>
      </fieldsUsage>
    </cacheHierarchy>
    <cacheHierarchy uniqueName="[GL Date].[Fiscal Day]" caption="Fiscal Day" attribute="1" time="1" defaultMemberUniqueName="[GL Date].[Fiscal Day].[All]" allUniqueName="[GL Date].[Fiscal Day].[All]" dimensionUniqueName="[GL Date]" displayFolder="Fiscal Date" count="0" unbalanced="0"/>
    <cacheHierarchy uniqueName="[GL Date].[Fiscal Month]" caption="Fiscal Month" attribute="1" time="1" defaultMemberUniqueName="[GL Date].[Fiscal Month].[All]" allUniqueName="[GL Date].[Fiscal Month].[All]" dimensionUniqueName="[GL Date]" displayFolder="Fiscal Date" count="0" unbalanced="0"/>
    <cacheHierarchy uniqueName="[GL Date].[Fiscal Month of Year]" caption="Fiscal Month of Year" attribute="1" time="1" defaultMemberUniqueName="[GL Date].[Fiscal Month of Year].[All]" allUniqueName="[GL Date].[Fiscal Month of Year].[All]" dimensionUniqueName="[GL Date]" displayFolder="Fiscal Date" count="0" unbalanced="0"/>
    <cacheHierarchy uniqueName="[GL Date].[Fiscal Quarter]" caption="Fiscal Quarter" attribute="1" time="1" defaultMemberUniqueName="[GL Date].[Fiscal Quarter].[All]" allUniqueName="[GL Date].[Fiscal Quarter].[All]" dimensionUniqueName="[GL Date]" displayFolder="Fiscal Date" count="0" unbalanced="0"/>
    <cacheHierarchy uniqueName="[GL Date].[Fiscal Quarter of Year]" caption="Fiscal Quarter of Year" attribute="1" time="1" defaultMemberUniqueName="[GL Date].[Fiscal Quarter of Year].[All]" allUniqueName="[GL Date].[Fiscal Quarter of Year].[All]" dimensionUniqueName="[GL Date]" displayFolder="Fiscal Date" count="0" unbalanced="0"/>
    <cacheHierarchy uniqueName="[GL Date].[Fiscal Week]" caption="Fiscal Week" attribute="1" time="1" defaultMemberUniqueName="[GL Date].[Fiscal Week].[All]" allUniqueName="[GL Date].[Fiscal Week].[All]" dimensionUniqueName="[GL Date]" displayFolder="Fiscal Date" count="0" unbalanced="0"/>
    <cacheHierarchy uniqueName="[GL Date].[Fiscal Week of Year]" caption="Fiscal Week of Year" attribute="1" time="1" defaultMemberUniqueName="[GL Date].[Fiscal Week of Year].[All]" allUniqueName="[GL Date].[Fiscal Week of Year].[All]" dimensionUniqueName="[GL Date]" displayFolder="Fiscal Date" count="0" unbalanced="0"/>
    <cacheHierarchy uniqueName="[GL Date].[Fiscal Weeks]" caption="Fiscal Weeks" time="1" defaultMemberUniqueName="[GL Date].[Fiscal Weeks].[All]" allUniqueName="[GL Date].[Fiscal Weeks].[All]" dimensionUniqueName="[GL Date]" displayFolder="" count="4" unbalanced="0"/>
    <cacheHierarchy uniqueName="[GL Date].[Fiscal Year]" caption="Fiscal Year" attribute="1" time="1" defaultMemberUniqueName="[GL Date].[Fiscal Year].[All]" allUniqueName="[GL Date].[Fiscal Year].[All]" dimensionUniqueName="[GL Date]" displayFolder="Fiscal Date" count="0" unbalanced="0"/>
    <cacheHierarchy uniqueName="[GL Date].[Month]" caption="Month" attribute="1" time="1" defaultMemberUniqueName="[GL Date].[Month].[All]" allUniqueName="[GL Date].[Month].[All]" dimensionUniqueName="[GL Date]" displayFolder="Calendar Date" count="2" unbalanced="0">
      <fieldsUsage count="2">
        <fieldUsage x="-1"/>
        <fieldUsage x="13"/>
      </fieldsUsage>
    </cacheHierarchy>
    <cacheHierarchy uniqueName="[GL Date].[Month Of Year]" caption="Month Of Year" attribute="1" time="1" defaultMemberUniqueName="[GL Date].[Month Of Year].[All]" allUniqueName="[GL Date].[Month Of Year].[All]" dimensionUniqueName="[GL Date]" displayFolder="Calendar Date" count="0" unbalanced="0"/>
    <cacheHierarchy uniqueName="[GL Date].[Quarter]" caption="Quarter" attribute="1" time="1" defaultMemberUniqueName="[GL Date].[Quarter].[All]" allUniqueName="[GL Date].[Quarter].[All]" dimensionUniqueName="[GL Date]" displayFolder="Calendar Date" count="0" unbalanced="0"/>
    <cacheHierarchy uniqueName="[GL Date].[Quarter of Year]" caption="Quarter of Year" attribute="1" time="1" defaultMemberUniqueName="[GL Date].[Quarter of Year].[All]" allUniqueName="[GL Date].[Quarter of Year].[All]" dimensionUniqueName="[GL Date]" displayFolder="Calendar Date" count="0" unbalanced="0"/>
    <cacheHierarchy uniqueName="[GL Date].[Rolling Day]" caption="Rolling Day" attribute="1" time="1" defaultMemberUniqueName="[GL Date].[Rolling Day].[All]" allUniqueName="[GL Date].[Rolling Day].[All]" dimensionUniqueName="[GL Date]" displayFolder="Rolling Dates" count="0" unbalanced="0"/>
    <cacheHierarchy uniqueName="[GL Date].[Rolling Month]" caption="Rolling Month" attribute="1" time="1" defaultMemberUniqueName="[GL Date].[Rolling Month].[All]" allUniqueName="[GL Date].[Rolling Month].[All]" dimensionUniqueName="[GL Date]" displayFolder="Rolling Dates" count="0" unbalanced="0"/>
    <cacheHierarchy uniqueName="[GL Date].[Rolling Quarter]" caption="Rolling Quarter" attribute="1" time="1" defaultMemberUniqueName="[GL Date].[Rolling Quarter].[All]" allUniqueName="[GL Date].[Rolling Quarter].[All]" dimensionUniqueName="[GL Date]" displayFolder="Rolling Dates" count="0" unbalanced="0"/>
    <cacheHierarchy uniqueName="[GL Date].[Rolling Quarter - Fiscal]" caption="Rolling Quarter - Fiscal" attribute="1" time="1" defaultMemberUniqueName="[GL Date].[Rolling Quarter - Fiscal].[All]" allUniqueName="[GL Date].[Rolling Quarter - Fiscal].[All]" dimensionUniqueName="[GL Date]" displayFolder="Rolling Dates" count="0" unbalanced="0"/>
    <cacheHierarchy uniqueName="[GL Date].[Rolling Week]" caption="Rolling Week" attribute="1" time="1" defaultMemberUniqueName="[GL Date].[Rolling Week].[All]" allUniqueName="[GL Date].[Rolling Week].[All]" dimensionUniqueName="[GL Date]" displayFolder="Rolling Dates" count="0" unbalanced="0"/>
    <cacheHierarchy uniqueName="[GL Date].[Rolling Year]" caption="Rolling Year" attribute="1" time="1" defaultMemberUniqueName="[GL Date].[Rolling Year].[All]" allUniqueName="[GL Date].[Rolling Year].[All]" dimensionUniqueName="[GL Date]" displayFolder="Rolling Dates" count="0" unbalanced="0"/>
    <cacheHierarchy uniqueName="[GL Date].[Rolling Year - Fiscal]" caption="Rolling Year - Fiscal" attribute="1" time="1" defaultMemberUniqueName="[GL Date].[Rolling Year - Fiscal].[All]" allUniqueName="[GL Date].[Rolling Year - Fiscal].[All]" dimensionUniqueName="[GL Date]" displayFolder="Rolling Dates" count="0" unbalanced="0"/>
    <cacheHierarchy uniqueName="[GL Date].[Week]" caption="Week" attribute="1" time="1" defaultMemberUniqueName="[GL Date].[Week].[All]" allUniqueName="[GL Date].[Week].[All]" dimensionUniqueName="[GL Date]" displayFolder="Calendar Date" count="0" unbalanced="0"/>
    <cacheHierarchy uniqueName="[GL Date].[Week of Year]" caption="Week of Year" attribute="1" time="1" defaultMemberUniqueName="[GL Date].[Week of Year].[All]" allUniqueName="[GL Date].[Week of Year].[All]" dimensionUniqueName="[GL Date]" displayFolder="Calendar Date" count="0" unbalanced="0"/>
    <cacheHierarchy uniqueName="[GL Date].[Year]" caption="Year" attribute="1" time="1" defaultMemberUniqueName="[GL Date].[Year].[All]" allUniqueName="[GL Date].[Year].[All]" dimensionUniqueName="[GL Date]" displayFolder="Calendar Date" count="0" unbalanced="0"/>
    <cacheHierarchy uniqueName="[Journal].[Journal]" caption="Journal" attribute="1" keyAttribute="1" defaultMemberUniqueName="[Journal].[Journal].[All]" allUniqueName="[Journal].[Journal].[All]" dimensionUniqueName="[Journal]" displayFolder="Properties" count="0" unbalanced="0"/>
    <cacheHierarchy uniqueName="[Journal].[Journal Number]" caption="Journal Number" attribute="1" defaultMemberUniqueName="[Journal].[Journal Number].[All]" allUniqueName="[Journal].[Journal Number].[All]" dimensionUniqueName="[Journal]" displayFolder="" count="0" unbalanced="0"/>
    <cacheHierarchy uniqueName="[Journal].[Journal Reference]" caption="Journal Reference" attribute="1" defaultMemberUniqueName="[Journal].[Journal Reference].[All]" allUniqueName="[Journal].[Journal Reference].[All]" dimensionUniqueName="[Journal]" displayFolder="" count="0" unbalanced="0"/>
    <cacheHierarchy uniqueName="[Journal].[Journal Type]" caption="Journal Type" attribute="1" defaultMemberUniqueName="[Journal].[Journal Type].[All]" allUniqueName="[Journal].[Journal Type].[All]" dimensionUniqueName="[Journal]" displayFolder="" count="0" unbalanced="0"/>
    <cacheHierarchy uniqueName="[Journal].[Process Status]" caption="Process Status" attribute="1" defaultMemberUniqueName="[Journal].[Process Status].[All]" allUniqueName="[Journal].[Process Status].[All]" dimensionUniqueName="[Journal]" displayFolder="" count="0" unbalanced="0"/>
    <cacheHierarchy uniqueName="[Journal].[Sub Ledger]" caption="Sub Ledger" attribute="1" defaultMemberUniqueName="[Journal].[Sub Ledger].[All]" allUniqueName="[Journal].[Sub Ledger].[All]" dimensionUniqueName="[Journal]" displayFolder="" count="0" unbalanced="0"/>
    <cacheHierarchy uniqueName="[Journal Transactions].[Journal Description]" caption="Journal Description" attribute="1" defaultMemberUniqueName="[Journal Transactions].[Journal Description].[All]" allUniqueName="[Journal Transactions].[Journal Description].[All]" dimensionUniqueName="[Journal Transactions]" displayFolder="" count="0" unbalanced="0"/>
    <cacheHierarchy uniqueName="[Journal Transactions].[Journal Source]" caption="Journal Source" attribute="1" defaultMemberUniqueName="[Journal Transactions].[Journal Source].[All]" allUniqueName="[Journal Transactions].[Journal Source].[All]" dimensionUniqueName="[Journal Transactions]" displayFolder="" count="0" unbalanced="0"/>
    <cacheHierarchy uniqueName="[Journal Transactions].[Journal Transaction]" caption="Journal Transaction" attribute="1" keyAttribute="1" defaultMemberUniqueName="[Journal Transactions].[Journal Transaction].[All]" allUniqueName="[Journal Transactions].[Journal Transaction].[All]" dimensionUniqueName="[Journal Transactions]" displayFolder="Properties" count="0" unbalanced="0"/>
    <cacheHierarchy uniqueName="[Journal Transactions].[Prior Year Activity]" caption="Prior Year Activity" attribute="1" defaultMemberUniqueName="[Journal Transactions].[Prior Year Activity].[All]" allUniqueName="[Journal Transactions].[Prior Year Activity].[All]" dimensionUniqueName="[Journal Transactions]" displayFolder="" count="0" unbalanced="0"/>
    <cacheHierarchy uniqueName="[Offsetting Org Set].[Full Org Set Code]" caption="Offsetting Org Set.Full Org Set Code" attribute="1" defaultMemberUniqueName="[Offsetting Org Set].[Full Org Set Code].[All]" allUniqueName="[Offsetting Org Set].[Full Org Set Code].[All]" dimensionUniqueName="[Offsetting Org Set]" displayFolder="Concatenated Levels" count="0" unbalanced="0"/>
    <cacheHierarchy uniqueName="[Offsetting Org Set].[Full Org Set Code And Description]" caption="Offsetting Org Set.Full Org Set Code And Description" attribute="1" defaultMemberUniqueName="[Offsetting Org Set].[Full Org Set Code And Description].[All]" allUniqueName="[Offsetting Org Set].[Full Org Set Code And Description].[All]" dimensionUniqueName="[Offsetting Org Set]" displayFolder="Concatenated Levels" count="0" unbalanced="0"/>
    <cacheHierarchy uniqueName="[Offsetting Org Set].[Full Org Set Description]" caption="Offsetting Org Set.Full Org Set Description" attribute="1" defaultMemberUniqueName="[Offsetting Org Set].[Full Org Set Description].[All]" allUniqueName="[Offsetting Org Set].[Full Org Set Description].[All]" dimensionUniqueName="[Offsetting Org Set]" displayFolder="Concatenated Levels" count="0" unbalanced="0"/>
    <cacheHierarchy uniqueName="[Offsetting Org Set].[Function]" caption="Offsetting Org Set.Function" attribute="1" defaultMemberUniqueName="[Offsetting Org Set].[Function].[All]" allUniqueName="[Offsetting Org Set].[Function].[All]" dimensionUniqueName="[Offsetting Org Set]" displayFolder="" count="0" unbalanced="0"/>
    <cacheHierarchy uniqueName="[Offsetting Org Set].[Level 1]" caption="Offsetting Org Set.Level 1" attribute="1" defaultMemberUniqueName="[Offsetting Org Set].[Level 1].[All]" allUniqueName="[Offsetting Org Set].[Level 1].[All]" dimensionUniqueName="[Offsetting Org Set]" displayFolder="" count="0" unbalanced="0"/>
    <cacheHierarchy uniqueName="[Offsetting Org Set].[Level 2]" caption="Offsetting Org Set.Level 2" attribute="1" defaultMemberUniqueName="[Offsetting Org Set].[Level 2].[All]" allUniqueName="[Offsetting Org Set].[Level 2].[All]" dimensionUniqueName="[Offsetting Org Set]" displayFolder="" count="0" unbalanced="0"/>
    <cacheHierarchy uniqueName="[Offsetting Org Set].[Level 3]" caption="Offsetting Org Set.Level 3" attribute="1" defaultMemberUniqueName="[Offsetting Org Set].[Level 3].[All]" allUniqueName="[Offsetting Org Set].[Level 3].[All]" dimensionUniqueName="[Offsetting Org Set]" displayFolder="" count="0" unbalanced="0"/>
    <cacheHierarchy uniqueName="[Offsetting Org Set].[Level 4]" caption="Offsetting Org Set.Level 4" attribute="1" defaultMemberUniqueName="[Offsetting Org Set].[Level 4].[All]" allUniqueName="[Offsetting Org Set].[Level 4].[All]" dimensionUniqueName="[Offsetting Org Set]" displayFolder="" count="0" unbalanced="0"/>
    <cacheHierarchy uniqueName="[Offsetting Org Set].[Level 5]" caption="Offsetting Org Set.Level 5" attribute="1" defaultMemberUniqueName="[Offsetting Org Set].[Level 5].[All]" allUniqueName="[Offsetting Org Set].[Level 5].[All]" dimensionUniqueName="[Offsetting Org Set]" displayFolder="" count="0" unbalanced="0"/>
    <cacheHierarchy uniqueName="[Offsetting Org Set].[Level 6]" caption="Offsetting Org Set.Level 6" attribute="1" defaultMemberUniqueName="[Offsetting Org Set].[Level 6].[All]" allUniqueName="[Offsetting Org Set].[Level 6].[All]" dimensionUniqueName="[Offsetting Org Set]" displayFolder="" count="0" unbalanced="0"/>
    <cacheHierarchy uniqueName="[Offsetting Org Set].[Offsetting GL Org Set]" caption="Offsetting Org Set.Offsetting GL Org Set" attribute="1" defaultMemberUniqueName="[Offsetting Org Set].[Offsetting GL Org Set].[All]" allUniqueName="[Offsetting Org Set].[Offsetting GL Org Set].[All]" dimensionUniqueName="[Offsetting Org Set]" displayFolder="Offsetting GL Org Set" count="0" unbalanced="0"/>
    <cacheHierarchy uniqueName="[Offsetting Org Set].[Org Function]" caption="Offsetting Org Set.Org Function" defaultMemberUniqueName="[Offsetting Org Set].[Org Function].[All]" allUniqueName="[Offsetting Org Set].[Org Function].[All]" dimensionUniqueName="[Offsetting Org Set]" displayFolder="" count="0" unbalanced="0"/>
    <cacheHierarchy uniqueName="[Offsetting Org Set].[Organization]" caption="Offsetting Org Set.Organization" defaultMemberUniqueName="[Offsetting Org Set].[Organization].[All]" allUniqueName="[Offsetting Org Set].[Organization].[All]" dimensionUniqueName="[Offsetting Org Set]" displayFolder="" count="0" unbalanced="0"/>
    <cacheHierarchy uniqueName="[Offsetting Org Set].[Sub-Function]" caption="Offsetting Org Set.Sub-Function" attribute="1" defaultMemberUniqueName="[Offsetting Org Set].[Sub-Function].[All]" allUniqueName="[Offsetting Org Set].[Sub-Function].[All]" dimensionUniqueName="[Offsetting Org Set]" displayFolder="" count="0" unbalanced="0"/>
    <cacheHierarchy uniqueName="[Organization Set].[Full Org Set Code]" caption="Organization Set.Full Org Set Code" attribute="1" defaultMemberUniqueName="[Organization Set].[Full Org Set Code].[All]" allUniqueName="[Organization Set].[Full Org Set Code].[All]" dimensionUniqueName="[Organization Set]" displayFolder="Concatenated Levels" count="2" unbalanced="0"/>
    <cacheHierarchy uniqueName="[Organization Set].[Full Org Set Code And Description]" caption="Organization Set.Full Org Set Code And Description" attribute="1" defaultMemberUniqueName="[Organization Set].[Full Org Set Code And Description].[All]" allUniqueName="[Organization Set].[Full Org Set Code And Description].[All]" dimensionUniqueName="[Organization Set]" displayFolder="Concatenated Levels" count="2" unbalanced="0">
      <fieldsUsage count="2">
        <fieldUsage x="-1"/>
        <fieldUsage x="0"/>
      </fieldsUsage>
    </cacheHierarchy>
    <cacheHierarchy uniqueName="[Organization Set].[Full Org Set Description]" caption="Organization Set.Full Org Set Description" attribute="1" defaultMemberUniqueName="[Organization Set].[Full Org Set Description].[All]" allUniqueName="[Organization Set].[Full Org Set Description].[All]" dimensionUniqueName="[Organization Set]" displayFolder="Concatenated Levels" count="2" unbalanced="0"/>
    <cacheHierarchy uniqueName="[Organization Set].[Function]" caption="Organization Set.Function" attribute="1" defaultMemberUniqueName="[Organization Set].[Function].[All]" allUniqueName="[Organization Set].[Function].[All]" dimensionUniqueName="[Organization Set]" displayFolder="" count="0" unbalanced="0"/>
    <cacheHierarchy uniqueName="[Organization Set].[Level 1]" caption="Organization Set.Level 1" attribute="1" defaultMemberUniqueName="[Organization Set].[Level 1].[All]" allUniqueName="[Organization Set].[Level 1].[All]" dimensionUniqueName="[Organization Set]" displayFolder="" count="2" unbalanced="0">
      <fieldsUsage count="2">
        <fieldUsage x="-1"/>
        <fieldUsage x="11"/>
      </fieldsUsage>
    </cacheHierarchy>
    <cacheHierarchy uniqueName="[Organization Set].[Level 2]" caption="Organization Set.Level 2" attribute="1" defaultMemberUniqueName="[Organization Set].[Level 2].[All]" allUniqueName="[Organization Set].[Level 2].[All]" dimensionUniqueName="[Organization Set]" displayFolder="" count="0" unbalanced="0"/>
    <cacheHierarchy uniqueName="[Organization Set].[Level 3]" caption="Organization Set.Level 3" attribute="1" defaultMemberUniqueName="[Organization Set].[Level 3].[All]" allUniqueName="[Organization Set].[Level 3].[All]" dimensionUniqueName="[Organization Set]" displayFolder="" count="0" unbalanced="0"/>
    <cacheHierarchy uniqueName="[Organization Set].[Level 4]" caption="Organization Set.Level 4" attribute="1" defaultMemberUniqueName="[Organization Set].[Level 4].[All]" allUniqueName="[Organization Set].[Level 4].[All]" dimensionUniqueName="[Organization Set]" displayFolder="" count="0" unbalanced="0"/>
    <cacheHierarchy uniqueName="[Organization Set].[Level 5]" caption="Organization Set.Level 5" attribute="1" defaultMemberUniqueName="[Organization Set].[Level 5].[All]" allUniqueName="[Organization Set].[Level 5].[All]" dimensionUniqueName="[Organization Set]" displayFolder="" count="0" unbalanced="0"/>
    <cacheHierarchy uniqueName="[Organization Set].[Level 6]" caption="Organization Set.Level 6" attribute="1" defaultMemberUniqueName="[Organization Set].[Level 6].[All]" allUniqueName="[Organization Set].[Level 6].[All]" dimensionUniqueName="[Organization Set]" displayFolder="" count="0" unbalanced="0"/>
    <cacheHierarchy uniqueName="[Organization Set].[Offsetting GL Org Set]" caption="Organization Set.Offsetting GL Org Set" attribute="1" defaultMemberUniqueName="[Organization Set].[Offsetting GL Org Set].[All]" allUniqueName="[Organization Set].[Offsetting GL Org Set].[All]" dimensionUniqueName="[Organization Set]" displayFolder="Offsetting GL Org Set" count="0" unbalanced="0"/>
    <cacheHierarchy uniqueName="[Organization Set].[Org Function]" caption="Organization Set.Org Function" defaultMemberUniqueName="[Organization Set].[Org Function].[All]" allUniqueName="[Organization Set].[Org Function].[All]" dimensionUniqueName="[Organization Set]" displayFolder="" count="3" unbalanced="0"/>
    <cacheHierarchy uniqueName="[Organization Set].[Organization]" caption="Organization Set.Organization" defaultMemberUniqueName="[Organization Set].[Organization].[All]" allUniqueName="[Organization Set].[Organization].[All]" dimensionUniqueName="[Organization Set]" displayFolder="" count="0" unbalanced="0"/>
    <cacheHierarchy uniqueName="[Organization Set].[Sub-Function]" caption="Organization Set.Sub-Function" attribute="1" defaultMemberUniqueName="[Organization Set].[Sub-Function].[All]" allUniqueName="[Organization Set].[Sub-Function].[All]" dimensionUniqueName="[Organization Set]" displayFolder="" count="0" unbalanced="0"/>
    <cacheHierarchy uniqueName="[Project].[Code1]" caption="Code1" attribute="1" defaultMemberUniqueName="[Project].[Code1].[All]" allUniqueName="[Project].[Code1].[All]" dimensionUniqueName="[Project]" displayFolder="Characteristics" count="0" unbalanced="0"/>
    <cacheHierarchy uniqueName="[Project].[Code2]" caption="Code2" attribute="1" defaultMemberUniqueName="[Project].[Code2].[All]" allUniqueName="[Project].[Code2].[All]" dimensionUniqueName="[Project]" displayFolder="Characteristics" count="0" unbalanced="0"/>
    <cacheHierarchy uniqueName="[Project].[Code3]" caption="Code3" attribute="1" defaultMemberUniqueName="[Project].[Code3].[All]" allUniqueName="[Project].[Code3].[All]" dimensionUniqueName="[Project]" displayFolder="Characteristics" count="0" unbalanced="0"/>
    <cacheHierarchy uniqueName="[Project].[L1 - Active Status]" caption="L1 - Active Status" attribute="1" defaultMemberUniqueName="[Project].[L1 - Active Status].[All]" allUniqueName="[Project].[L1 - Active Status].[All]" dimensionUniqueName="[Project]" displayFolder="Level 1 Details" count="0" unbalanced="0"/>
    <cacheHierarchy uniqueName="[Project].[L1 - Actual Completion]" caption="L1 - Actual Completion" attribute="1" defaultMemberUniqueName="[Project].[L1 - Actual Completion].[All]" allUniqueName="[Project].[L1 - Actual Completion].[All]" dimensionUniqueName="[Project]" displayFolder="Level 1 Details\Project Dates" count="0" unbalanced="0"/>
    <cacheHierarchy uniqueName="[Project].[L1 - Actual Start]" caption="L1 - Actual Start" attribute="1" defaultMemberUniqueName="[Project].[L1 - Actual Start].[All]" allUniqueName="[Project].[L1 - Actual Start].[All]" dimensionUniqueName="[Project]" displayFolder="Level 1 Details\Project Dates" count="0" unbalanced="0"/>
    <cacheHierarchy uniqueName="[Project].[L1 - Budget Method]" caption="L1 - Budget Method" attribute="1" defaultMemberUniqueName="[Project].[L1 - Budget Method].[All]" allUniqueName="[Project].[L1 - Budget Method].[All]" dimensionUniqueName="[Project]" displayFolder="Level 1 Details\Budget Info" count="0" unbalanced="0"/>
    <cacheHierarchy uniqueName="[Project].[L1 - Category]" caption="L1 - Category" attribute="1" defaultMemberUniqueName="[Project].[L1 - Category].[All]" allUniqueName="[Project].[L1 - Category].[All]" dimensionUniqueName="[Project]" displayFolder="Level 1 Details\Classification" count="0" unbalanced="0"/>
    <cacheHierarchy uniqueName="[Project].[L1 - Department]" caption="L1 - Department" attribute="1" defaultMemberUniqueName="[Project].[L1 - Department].[All]" allUniqueName="[Project].[L1 - Department].[All]" dimensionUniqueName="[Project]" displayFolder="Level 1 Details\Classification" count="0" unbalanced="0"/>
    <cacheHierarchy uniqueName="[Project].[L1 - Exclude Balance Sheet]" caption="L1 - Exclude Balance Sheet" attribute="1" defaultMemberUniqueName="[Project].[L1 - Exclude Balance Sheet].[All]" allUniqueName="[Project].[L1 - Exclude Balance Sheet].[All]" dimensionUniqueName="[Project]" displayFolder="Level 1 Details" count="0" unbalanced="0"/>
    <cacheHierarchy uniqueName="[Project].[L1 - Fiscal Start Month]" caption="L1 - Fiscal Start Month" attribute="1" defaultMemberUniqueName="[Project].[L1 - Fiscal Start Month].[All]" allUniqueName="[Project].[L1 - Fiscal Start Month].[All]" dimensionUniqueName="[Project]" displayFolder="Level 1 Details\Budget Info" count="0" unbalanced="0"/>
    <cacheHierarchy uniqueName="[Project].[L1 - Manager]" caption="L1 - Manager" attribute="1" defaultMemberUniqueName="[Project].[L1 - Manager].[All]" allUniqueName="[Project].[L1 - Manager].[All]" dimensionUniqueName="[Project]" displayFolder="Level 1 Details\Classification" count="0" unbalanced="0"/>
    <cacheHierarchy uniqueName="[Project].[L1 - Project Code]" caption="L1 - Project Code" attribute="1" defaultMemberUniqueName="[Project].[L1 - Project Code].[All]" allUniqueName="[Project].[L1 - Project Code].[All]" dimensionUniqueName="[Project]" displayFolder="Characteristics" count="0" unbalanced="0"/>
    <cacheHierarchy uniqueName="[Project].[L1 - Project Code And Description]" caption="L1 - Project Code And Description" attribute="1" defaultMemberUniqueName="[Project].[L1 - Project Code And Description].[All]" allUniqueName="[Project].[L1 - Project Code And Description].[All]" dimensionUniqueName="[Project]" displayFolder="Characteristics" count="0" unbalanced="0"/>
    <cacheHierarchy uniqueName="[Project].[L1 - Project Description]" caption="L1 - Project Description" attribute="1" defaultMemberUniqueName="[Project].[L1 - Project Description].[All]" allUniqueName="[Project].[L1 - Project Description].[All]" dimensionUniqueName="[Project]" displayFolder="Characteristics" count="0" unbalanced="0"/>
    <cacheHierarchy uniqueName="[Project].[L1 - Scheduled Completion]" caption="L1 - Scheduled Completion" attribute="1" defaultMemberUniqueName="[Project].[L1 - Scheduled Completion].[All]" allUniqueName="[Project].[L1 - Scheduled Completion].[All]" dimensionUniqueName="[Project]" displayFolder="Level 1 Details\Project Dates" count="0" unbalanced="0"/>
    <cacheHierarchy uniqueName="[Project].[L1 - Scheduled Start]" caption="L1 - Scheduled Start" attribute="1" defaultMemberUniqueName="[Project].[L1 - Scheduled Start].[All]" allUniqueName="[Project].[L1 - Scheduled Start].[All]" dimensionUniqueName="[Project]" displayFolder="Level 1 Details\Project Dates" count="0" unbalanced="0"/>
    <cacheHierarchy uniqueName="[Project].[L2 - Active Status]" caption="L2 - Active Status" attribute="1" defaultMemberUniqueName="[Project].[L2 - Active Status].[All]" allUniqueName="[Project].[L2 - Active Status].[All]" dimensionUniqueName="[Project]" displayFolder="Level 2 Details" count="0" unbalanced="0"/>
    <cacheHierarchy uniqueName="[Project].[L2 - Actual Completion]" caption="L2 - Actual Completion" attribute="1" defaultMemberUniqueName="[Project].[L2 - Actual Completion].[All]" allUniqueName="[Project].[L2 - Actual Completion].[All]" dimensionUniqueName="[Project]" displayFolder="Level 2 Details\Project Dates" count="0" unbalanced="0"/>
    <cacheHierarchy uniqueName="[Project].[L2 - Actual Start]" caption="L2 - Actual Start" attribute="1" defaultMemberUniqueName="[Project].[L2 - Actual Start].[All]" allUniqueName="[Project].[L2 - Actual Start].[All]" dimensionUniqueName="[Project]" displayFolder="Level 2 Details\Project Dates" count="0" unbalanced="0"/>
    <cacheHierarchy uniqueName="[Project].[L2 - Budget Method]" caption="L2 - Budget Method" attribute="1" defaultMemberUniqueName="[Project].[L2 - Budget Method].[All]" allUniqueName="[Project].[L2 - Budget Method].[All]" dimensionUniqueName="[Project]" displayFolder="Level 2 Details\Budget Info" count="0" unbalanced="0"/>
    <cacheHierarchy uniqueName="[Project].[L2 - Category]" caption="L2 - Category" attribute="1" defaultMemberUniqueName="[Project].[L2 - Category].[All]" allUniqueName="[Project].[L2 - Category].[All]" dimensionUniqueName="[Project]" displayFolder="Level 2 Details\Classification" count="0" unbalanced="0"/>
    <cacheHierarchy uniqueName="[Project].[L2 - Department]" caption="L2 - Department" attribute="1" defaultMemberUniqueName="[Project].[L2 - Department].[All]" allUniqueName="[Project].[L2 - Department].[All]" dimensionUniqueName="[Project]" displayFolder="Level 2 Details\Classification" count="0" unbalanced="0"/>
    <cacheHierarchy uniqueName="[Project].[L2 - Exclude Balance Sheet]" caption="L2 - Exclude Balance Sheet" attribute="1" defaultMemberUniqueName="[Project].[L2 - Exclude Balance Sheet].[All]" allUniqueName="[Project].[L2 - Exclude Balance Sheet].[All]" dimensionUniqueName="[Project]" displayFolder="Level 2 Details" count="0" unbalanced="0"/>
    <cacheHierarchy uniqueName="[Project].[L2 - Fiscal Start Month]" caption="L2 - Fiscal Start Month" attribute="1" defaultMemberUniqueName="[Project].[L2 - Fiscal Start Month].[All]" allUniqueName="[Project].[L2 - Fiscal Start Month].[All]" dimensionUniqueName="[Project]" displayFolder="Level 2 Details\Budget Info" count="0" unbalanced="0"/>
    <cacheHierarchy uniqueName="[Project].[L2 - Manager]" caption="L2 - Manager" attribute="1" defaultMemberUniqueName="[Project].[L2 - Manager].[All]" allUniqueName="[Project].[L2 - Manager].[All]" dimensionUniqueName="[Project]" displayFolder="Level 2 Details\Classification" count="0" unbalanced="0"/>
    <cacheHierarchy uniqueName="[Project].[L2 - Project Code]" caption="L2 - Project Code" attribute="1" defaultMemberUniqueName="[Project].[L2 - Project Code].[All]" allUniqueName="[Project].[L2 - Project Code].[All]" dimensionUniqueName="[Project]" displayFolder="Characteristics" count="0" unbalanced="0"/>
    <cacheHierarchy uniqueName="[Project].[L2 - Project Code And Description]" caption="L2 - Project Code And Description" attribute="1" defaultMemberUniqueName="[Project].[L2 - Project Code And Description].[All]" allUniqueName="[Project].[L2 - Project Code And Description].[All]" dimensionUniqueName="[Project]" displayFolder="Characteristics" count="0" unbalanced="0"/>
    <cacheHierarchy uniqueName="[Project].[L2 - Project Description]" caption="L2 - Project Description" attribute="1" defaultMemberUniqueName="[Project].[L2 - Project Description].[All]" allUniqueName="[Project].[L2 - Project Description].[All]" dimensionUniqueName="[Project]" displayFolder="Characteristics" count="0" unbalanced="0"/>
    <cacheHierarchy uniqueName="[Project].[L2 - Scheduled Completion]" caption="L2 - Scheduled Completion" attribute="1" defaultMemberUniqueName="[Project].[L2 - Scheduled Completion].[All]" allUniqueName="[Project].[L2 - Scheduled Completion].[All]" dimensionUniqueName="[Project]" displayFolder="Level 2 Details\Project Dates" count="0" unbalanced="0"/>
    <cacheHierarchy uniqueName="[Project].[L2 - Scheduled Start]" caption="L2 - Scheduled Start" attribute="1" defaultMemberUniqueName="[Project].[L2 - Scheduled Start].[All]" allUniqueName="[Project].[L2 - Scheduled Start].[All]" dimensionUniqueName="[Project]" displayFolder="Level 2 Details\Project Dates" count="0" unbalanced="0"/>
    <cacheHierarchy uniqueName="[Project].[L3 - Active Status]" caption="L3 - Active Status" attribute="1" defaultMemberUniqueName="[Project].[L3 - Active Status].[All]" allUniqueName="[Project].[L3 - Active Status].[All]" dimensionUniqueName="[Project]" displayFolder="Level 3 Details" count="0" unbalanced="0"/>
    <cacheHierarchy uniqueName="[Project].[L3 - Actual Completion]" caption="L3 - Actual Completion" attribute="1" defaultMemberUniqueName="[Project].[L3 - Actual Completion].[All]" allUniqueName="[Project].[L3 - Actual Completion].[All]" dimensionUniqueName="[Project]" displayFolder="Level 3 Details\Project Dates" count="0" unbalanced="0"/>
    <cacheHierarchy uniqueName="[Project].[L3 - Actual Start]" caption="L3 - Actual Start" attribute="1" defaultMemberUniqueName="[Project].[L3 - Actual Start].[All]" allUniqueName="[Project].[L3 - Actual Start].[All]" dimensionUniqueName="[Project]" displayFolder="Level 3 Details\Project Dates" count="0" unbalanced="0"/>
    <cacheHierarchy uniqueName="[Project].[L3 - Budget Method]" caption="L3 - Budget Method" attribute="1" defaultMemberUniqueName="[Project].[L3 - Budget Method].[All]" allUniqueName="[Project].[L3 - Budget Method].[All]" dimensionUniqueName="[Project]" displayFolder="Level 3 Details\Budget Info" count="0" unbalanced="0"/>
    <cacheHierarchy uniqueName="[Project].[L3 - Category]" caption="L3 - Category" attribute="1" defaultMemberUniqueName="[Project].[L3 - Category].[All]" allUniqueName="[Project].[L3 - Category].[All]" dimensionUniqueName="[Project]" displayFolder="Level 3 Details\Classification" count="0" unbalanced="0"/>
    <cacheHierarchy uniqueName="[Project].[L3 - Department]" caption="L3 - Department" attribute="1" defaultMemberUniqueName="[Project].[L3 - Department].[All]" allUniqueName="[Project].[L3 - Department].[All]" dimensionUniqueName="[Project]" displayFolder="Level 3 Details\Classification" count="0" unbalanced="0"/>
    <cacheHierarchy uniqueName="[Project].[L3 - Exclude Balance Sheet]" caption="L3 - Exclude Balance Sheet" attribute="1" defaultMemberUniqueName="[Project].[L3 - Exclude Balance Sheet].[All]" allUniqueName="[Project].[L3 - Exclude Balance Sheet].[All]" dimensionUniqueName="[Project]" displayFolder="Level 3 Details" count="0" unbalanced="0"/>
    <cacheHierarchy uniqueName="[Project].[L3 - Fiscal Start Month]" caption="L3 - Fiscal Start Month" attribute="1" defaultMemberUniqueName="[Project].[L3 - Fiscal Start Month].[All]" allUniqueName="[Project].[L3 - Fiscal Start Month].[All]" dimensionUniqueName="[Project]" displayFolder="Level 3 Details\Budget Info" count="0" unbalanced="0"/>
    <cacheHierarchy uniqueName="[Project].[L3 - Manager]" caption="L3 - Manager" attribute="1" defaultMemberUniqueName="[Project].[L3 - Manager].[All]" allUniqueName="[Project].[L3 - Manager].[All]" dimensionUniqueName="[Project]" displayFolder="Level 3 Details\Classification" count="0" unbalanced="0"/>
    <cacheHierarchy uniqueName="[Project].[L3 - Project Code]" caption="L3 - Project Code" attribute="1" defaultMemberUniqueName="[Project].[L3 - Project Code].[All]" allUniqueName="[Project].[L3 - Project Code].[All]" dimensionUniqueName="[Project]" displayFolder="Characteristics" count="0" unbalanced="0"/>
    <cacheHierarchy uniqueName="[Project].[L3 - Project Code And Description]" caption="L3 - Project Code And Description" attribute="1" defaultMemberUniqueName="[Project].[L3 - Project Code And Description].[All]" allUniqueName="[Project].[L3 - Project Code And Description].[All]" dimensionUniqueName="[Project]" displayFolder="Characteristics" count="0" unbalanced="0"/>
    <cacheHierarchy uniqueName="[Project].[L3 - Project Description]" caption="L3 - Project Description" attribute="1" defaultMemberUniqueName="[Project].[L3 - Project Description].[All]" allUniqueName="[Project].[L3 - Project Description].[All]" dimensionUniqueName="[Project]" displayFolder="Characteristics" count="0" unbalanced="0"/>
    <cacheHierarchy uniqueName="[Project].[L3 - Scheduled Completion]" caption="L3 - Scheduled Completion" attribute="1" defaultMemberUniqueName="[Project].[L3 - Scheduled Completion].[All]" allUniqueName="[Project].[L3 - Scheduled Completion].[All]" dimensionUniqueName="[Project]" displayFolder="Level 3 Details\Project Dates" count="0" unbalanced="0"/>
    <cacheHierarchy uniqueName="[Project].[L3 - Scheduled Start]" caption="L3 - Scheduled Start" attribute="1" defaultMemberUniqueName="[Project].[L3 - Scheduled Start].[All]" allUniqueName="[Project].[L3 - Scheduled Start].[All]" dimensionUniqueName="[Project]" displayFolder="Level 3 Details\Project Dates" count="0" unbalanced="0"/>
    <cacheHierarchy uniqueName="[Project].[Level 1 - Code And Description]" caption="Level 1 - Code And Description" attribute="1" defaultMemberUniqueName="[Project].[Level 1 - Code And Description].[All]" allUniqueName="[Project].[Level 1 - Code And Description].[All]" dimensionUniqueName="[Project]" displayFolder="Characteristics" count="0" unbalanced="0"/>
    <cacheHierarchy uniqueName="[Project].[Level 2 - Code And Description]" caption="Level 2 - Code And Description" attribute="1" defaultMemberUniqueName="[Project].[Level 2 - Code And Description].[All]" allUniqueName="[Project].[Level 2 - Code And Description].[All]" dimensionUniqueName="[Project]" displayFolder="Characteristics" count="0" unbalanced="0"/>
    <cacheHierarchy uniqueName="[Project].[Level 3 - Code And Description]" caption="Level 3 - Code And Description" attribute="1" defaultMemberUniqueName="[Project].[Level 3 - Code And Description].[All]" allUniqueName="[Project].[Level 3 - Code And Description].[All]" dimensionUniqueName="[Project]" displayFolder="Characteristics" count="0" unbalanced="0"/>
    <cacheHierarchy uniqueName="[Project].[Level1]" caption="Level1" attribute="1" defaultMemberUniqueName="[Project].[Level1].[All]" allUniqueName="[Project].[Level1].[All]" dimensionUniqueName="[Project]" displayFolder="Characteristics" count="0" unbalanced="0"/>
    <cacheHierarchy uniqueName="[Project].[Level2]" caption="Level2" attribute="1" defaultMemberUniqueName="[Project].[Level2].[All]" allUniqueName="[Project].[Level2].[All]" dimensionUniqueName="[Project]" displayFolder="Characteristics" count="0" unbalanced="0"/>
    <cacheHierarchy uniqueName="[Project].[Level3]" caption="Level3" attribute="1" defaultMemberUniqueName="[Project].[Level3].[All]" allUniqueName="[Project].[Level3].[All]" dimensionUniqueName="[Project]" displayFolder="Characteristics" count="0" unbalanced="0"/>
    <cacheHierarchy uniqueName="[Project].[Project]" caption="Project" attribute="1" keyAttribute="1" defaultMemberUniqueName="[Project].[Project].[All]" allUniqueName="[Project].[Project].[All]" dimensionUniqueName="[Project]" displayFolder="Properties" count="0" unbalanced="0"/>
    <cacheHierarchy uniqueName="[Project].[Project Level Codes and Descriptions]" caption="Project Level Codes and Descriptions" defaultMemberUniqueName="[Project].[Project Level Codes and Descriptions].[All]" allUniqueName="[Project].[Project Level Codes and Descriptions].[All]" dimensionUniqueName="[Project]" displayFolder="" count="0" unbalanced="0"/>
    <cacheHierarchy uniqueName="[Project Journal].[Journal Description]" caption="Journal Description" attribute="1" defaultMemberUniqueName="[Project Journal].[Journal Description].[All]" allUniqueName="[Project Journal].[Journal Description].[All]" dimensionUniqueName="[Project Journal]" displayFolder="" count="0" unbalanced="0"/>
    <cacheHierarchy uniqueName="[Project Journal].[Journal Source]" caption="Journal Source" attribute="1" defaultMemberUniqueName="[Project Journal].[Journal Source].[All]" allUniqueName="[Project Journal].[Journal Source].[All]" dimensionUniqueName="[Project Journal]" displayFolder="" count="0" unbalanced="0"/>
    <cacheHierarchy uniqueName="[Project Journal].[Project Account Type]" caption="Project Account Type" attribute="1" defaultMemberUniqueName="[Project Journal].[Project Account Type].[All]" allUniqueName="[Project Journal].[Project Account Type].[All]" dimensionUniqueName="[Project Journal]" displayFolder="" count="0" unbalanced="0"/>
    <cacheHierarchy uniqueName="[Project Journal].[Project Fiscal Year]" caption="Project Fiscal Year" attribute="1" defaultMemberUniqueName="[Project Journal].[Project Fiscal Year].[All]" allUniqueName="[Project Journal].[Project Fiscal Year].[All]" dimensionUniqueName="[Project Journal]" displayFolder="" count="0" unbalanced="0"/>
    <cacheHierarchy uniqueName="[Purchase Order].[Bill Location Group]" caption="Bill Location Group" attribute="1" defaultMemberUniqueName="[Purchase Order].[Bill Location Group].[All]" allUniqueName="[Purchase Order].[Bill Location Group].[All]" dimensionUniqueName="[Purchase Order]" displayFolder="Characteristics\Bill To Information" count="0" unbalanced="0"/>
    <cacheHierarchy uniqueName="[Purchase Order].[Bill To Address]" caption="Bill To Address" attribute="1" defaultMemberUniqueName="[Purchase Order].[Bill To Address].[All]" allUniqueName="[Purchase Order].[Bill To Address].[All]" dimensionUniqueName="[Purchase Order]" displayFolder="Characteristics\Bill To Information" count="0" unbalanced="0"/>
    <cacheHierarchy uniqueName="[Purchase Order].[Bill To Address Line1]" caption="Bill To Address Line1" attribute="1" defaultMemberUniqueName="[Purchase Order].[Bill To Address Line1].[All]" allUniqueName="[Purchase Order].[Bill To Address Line1].[All]" dimensionUniqueName="[Purchase Order]" displayFolder="Characteristics\Bill To Information" count="0" unbalanced="0"/>
    <cacheHierarchy uniqueName="[Purchase Order].[Bill To Address Line2]" caption="Bill To Address Line2" attribute="1" defaultMemberUniqueName="[Purchase Order].[Bill To Address Line2].[All]" allUniqueName="[Purchase Order].[Bill To Address Line2].[All]" dimensionUniqueName="[Purchase Order]" displayFolder="Characteristics\Bill To Information" count="0" unbalanced="0"/>
    <cacheHierarchy uniqueName="[Purchase Order].[Bill To Address Line3]" caption="Bill To Address Line3" attribute="1" defaultMemberUniqueName="[Purchase Order].[Bill To Address Line3].[All]" allUniqueName="[Purchase Order].[Bill To Address Line3].[All]" dimensionUniqueName="[Purchase Order]" displayFolder="Characteristics\Bill To Information" count="0" unbalanced="0"/>
    <cacheHierarchy uniqueName="[Purchase Order].[Bill To City]" caption="Bill To City" attribute="1" defaultMemberUniqueName="[Purchase Order].[Bill To City].[All]" allUniqueName="[Purchase Order].[Bill To City].[All]" dimensionUniqueName="[Purchase Order]" displayFolder="Characteristics\Bill To Information" count="0" unbalanced="0"/>
    <cacheHierarchy uniqueName="[Purchase Order].[Bill To Contact Email]" caption="Bill To Contact Email" attribute="1" defaultMemberUniqueName="[Purchase Order].[Bill To Contact Email].[All]" allUniqueName="[Purchase Order].[Bill To Contact Email].[All]" dimensionUniqueName="[Purchase Order]" displayFolder="Characteristics\Bill To Information" count="0" unbalanced="0"/>
    <cacheHierarchy uniqueName="[Purchase Order].[Bill To Contact Fax]" caption="Bill To Contact Fax" attribute="1" defaultMemberUniqueName="[Purchase Order].[Bill To Contact Fax].[All]" allUniqueName="[Purchase Order].[Bill To Contact Fax].[All]" dimensionUniqueName="[Purchase Order]" displayFolder="Characteristics\Bill To Information" count="0" unbalanced="0"/>
    <cacheHierarchy uniqueName="[Purchase Order].[Bill To Contact Name]" caption="Bill To Contact Name" attribute="1" defaultMemberUniqueName="[Purchase Order].[Bill To Contact Name].[All]" allUniqueName="[Purchase Order].[Bill To Contact Name].[All]" dimensionUniqueName="[Purchase Order]" displayFolder="Characteristics\Bill To Information" count="0" unbalanced="0"/>
    <cacheHierarchy uniqueName="[Purchase Order].[Bill To Contact Phone]" caption="Bill To Contact Phone" attribute="1" defaultMemberUniqueName="[Purchase Order].[Bill To Contact Phone].[All]" allUniqueName="[Purchase Order].[Bill To Contact Phone].[All]" dimensionUniqueName="[Purchase Order]" displayFolder="Characteristics\Bill To Information" count="0" unbalanced="0"/>
    <cacheHierarchy uniqueName="[Purchase Order].[Bill To State]" caption="Bill To State" attribute="1" defaultMemberUniqueName="[Purchase Order].[Bill To State].[All]" allUniqueName="[Purchase Order].[Bill To State].[All]" dimensionUniqueName="[Purchase Order]" displayFolder="Characteristics\Bill To Information" count="0" unbalanced="0"/>
    <cacheHierarchy uniqueName="[Purchase Order].[Bill To Zipcode]" caption="Bill To Zipcode" attribute="1" defaultMemberUniqueName="[Purchase Order].[Bill To Zipcode].[All]" allUniqueName="[Purchase Order].[Bill To Zipcode].[All]" dimensionUniqueName="[Purchase Order]" displayFolder="Characteristics\Bill To Information" count="0" unbalanced="0"/>
    <cacheHierarchy uniqueName="[Purchase Order].[Changed Counter Number]" caption="Changed Counter Number" attribute="1" defaultMemberUniqueName="[Purchase Order].[Changed Counter Number].[All]" allUniqueName="[Purchase Order].[Changed Counter Number].[All]" dimensionUniqueName="[Purchase Order]" displayFolder="Details" count="0" unbalanced="0"/>
    <cacheHierarchy uniqueName="[Purchase Order].[Deliver By Date]" caption="Deliver By Date" attribute="1" defaultMemberUniqueName="[Purchase Order].[Deliver By Date].[All]" allUniqueName="[Purchase Order].[Deliver By Date].[All]" dimensionUniqueName="[Purchase Order]" displayFolder="Details\Dates" count="0" unbalanced="0"/>
    <cacheHierarchy uniqueName="[Purchase Order].[Delivery Method]" caption="Delivery Method" attribute="1" defaultMemberUniqueName="[Purchase Order].[Delivery Method].[All]" allUniqueName="[Purchase Order].[Delivery Method].[All]" dimensionUniqueName="[Purchase Order]" displayFolder="Characteristics" count="0" unbalanced="0"/>
    <cacheHierarchy uniqueName="[Purchase Order].[Entered By]" caption="Entered By" attribute="1" defaultMemberUniqueName="[Purchase Order].[Entered By].[All]" allUniqueName="[Purchase Order].[Entered By].[All]" dimensionUniqueName="[Purchase Order]" displayFolder="Characteristics" count="0" unbalanced="0"/>
    <cacheHierarchy uniqueName="[Purchase Order].[Entered Date]" caption="Entered Date" attribute="1" defaultMemberUniqueName="[Purchase Order].[Entered Date].[All]" allUniqueName="[Purchase Order].[Entered Date].[All]" dimensionUniqueName="[Purchase Order]" displayFolder="Details\Dates" count="0" unbalanced="0"/>
    <cacheHierarchy uniqueName="[Purchase Order].[Expiration Date]" caption="Expiration Date" attribute="1" defaultMemberUniqueName="[Purchase Order].[Expiration Date].[All]" allUniqueName="[Purchase Order].[Expiration Date].[All]" dimensionUniqueName="[Purchase Order]" displayFolder="Details\Dates" count="0" unbalanced="0"/>
    <cacheHierarchy uniqueName="[Purchase Order].[GL Date]" caption="GL Date" attribute="1" defaultMemberUniqueName="[Purchase Order].[GL Date].[All]" allUniqueName="[Purchase Order].[GL Date].[All]" dimensionUniqueName="[Purchase Order]" displayFolder="Details\Dates" count="0" unbalanced="0"/>
    <cacheHierarchy uniqueName="[Purchase Order].[Last Soft Close GL Date]" caption="Last Soft Close GL Date" attribute="1" defaultMemberUniqueName="[Purchase Order].[Last Soft Close GL Date].[All]" allUniqueName="[Purchase Order].[Last Soft Close GL Date].[All]" dimensionUniqueName="[Purchase Order]" displayFolder="Details\Dates" count="0" unbalanced="0"/>
    <cacheHierarchy uniqueName="[Purchase Order].[Message]" caption="Message" attribute="1" defaultMemberUniqueName="[Purchase Order].[Message].[All]" allUniqueName="[Purchase Order].[Message].[All]" dimensionUniqueName="[Purchase Order]" displayFolder="Details" count="0" unbalanced="0"/>
    <cacheHierarchy uniqueName="[Purchase Order].[PO Description]" caption="PO Description" attribute="1" defaultMemberUniqueName="[Purchase Order].[PO Description].[All]" allUniqueName="[Purchase Order].[PO Description].[All]" dimensionUniqueName="[Purchase Order]" displayFolder="Details" count="0" unbalanced="0"/>
    <cacheHierarchy uniqueName="[Purchase Order].[PO Form Type]" caption="PO Form Type" attribute="1" defaultMemberUniqueName="[Purchase Order].[PO Form Type].[All]" allUniqueName="[Purchase Order].[PO Form Type].[All]" dimensionUniqueName="[Purchase Order]" displayFolder="Characteristics" count="0" unbalanced="0"/>
    <cacheHierarchy uniqueName="[Purchase Order].[PO Number]" caption="PO Number" attribute="1" defaultMemberUniqueName="[Purchase Order].[PO Number].[All]" allUniqueName="[Purchase Order].[PO Number].[All]" dimensionUniqueName="[Purchase Order]" displayFolder="Details" count="0" unbalanced="0"/>
    <cacheHierarchy uniqueName="[Purchase Order].[PO Type]" caption="PO Type" attribute="1" defaultMemberUniqueName="[Purchase Order].[PO Type].[All]" allUniqueName="[Purchase Order].[PO Type].[All]" dimensionUniqueName="[Purchase Order]" displayFolder="Characteristics" count="0" unbalanced="0"/>
    <cacheHierarchy uniqueName="[Purchase Order].[Printed Date]" caption="Printed Date" attribute="1" defaultMemberUniqueName="[Purchase Order].[Printed Date].[All]" allUniqueName="[Purchase Order].[Printed Date].[All]" dimensionUniqueName="[Purchase Order]" displayFolder="Details\Dates" count="0" unbalanced="0"/>
    <cacheHierarchy uniqueName="[Purchase Order].[Prior Year]" caption="Prior Year" attribute="1" defaultMemberUniqueName="[Purchase Order].[Prior Year].[All]" allUniqueName="[Purchase Order].[Prior Year].[All]" dimensionUniqueName="[Purchase Order]" displayFolder="Characteristics" count="0" unbalanced="0"/>
    <cacheHierarchy uniqueName="[Purchase Order].[Process Status]" caption="Process Status" attribute="1" defaultMemberUniqueName="[Purchase Order].[Process Status].[All]" allUniqueName="[Purchase Order].[Process Status].[All]" dimensionUniqueName="[Purchase Order]" displayFolder="Characteristics" count="0" unbalanced="0"/>
    <cacheHierarchy uniqueName="[Purchase Order].[Purchase Order]" caption="Purchase Order" attribute="1" keyAttribute="1" defaultMemberUniqueName="[Purchase Order].[Purchase Order].[All]" allUniqueName="[Purchase Order].[Purchase Order].[All]" dimensionUniqueName="[Purchase Order]" displayFolder="\;\Properties" count="0" unbalanced="0"/>
    <cacheHierarchy uniqueName="[Purchase Order].[Resolution Number]" caption="Resolution Number" attribute="1" defaultMemberUniqueName="[Purchase Order].[Resolution Number].[All]" allUniqueName="[Purchase Order].[Resolution Number].[All]" dimensionUniqueName="[Purchase Order]" displayFolder="Details" count="0" unbalanced="0"/>
    <cacheHierarchy uniqueName="[Purchase Order].[Selected For Soft Close]" caption="Selected For Soft Close" attribute="1" defaultMemberUniqueName="[Purchase Order].[Selected For Soft Close].[All]" allUniqueName="[Purchase Order].[Selected For Soft Close].[All]" dimensionUniqueName="[Purchase Order]" displayFolder="Characteristics" count="0" unbalanced="0"/>
    <cacheHierarchy uniqueName="[Purchase Order].[Soft Close Method]" caption="Soft Close Method" attribute="1" defaultMemberUniqueName="[Purchase Order].[Soft Close Method].[All]" allUniqueName="[Purchase Order].[Soft Close Method].[All]" dimensionUniqueName="[Purchase Order]" displayFolder="Characteristics" count="0" unbalanced="0"/>
    <cacheHierarchy uniqueName="[Purchase Order].[Validated]" caption="Validated" attribute="1" defaultMemberUniqueName="[Purchase Order].[Validated].[All]" allUniqueName="[Purchase Order].[Validated].[All]" dimensionUniqueName="[Purchase Order]" displayFolder="Characteristics" count="0" unbalanced="0"/>
    <cacheHierarchy uniqueName="[Purchase Order].[Vendor Address]" caption="Vendor Address" attribute="1" defaultMemberUniqueName="[Purchase Order].[Vendor Address].[All]" allUniqueName="[Purchase Order].[Vendor Address].[All]" dimensionUniqueName="[Purchase Order]" displayFolder="Details" count="0" unbalanced="0"/>
    <cacheHierarchy uniqueName="[Purchase Order].[Void Or Completed Date]" caption="Void Or Completed Date" attribute="1" defaultMemberUniqueName="[Purchase Order].[Void Or Completed Date].[All]" allUniqueName="[Purchase Order].[Void Or Completed Date].[All]" dimensionUniqueName="[Purchase Order]" displayFolder="Details\Dates" count="0" unbalanced="0"/>
    <cacheHierarchy uniqueName="[Receipt].[Batch Status]" caption="Batch Status" attribute="1" defaultMemberUniqueName="[Receipt].[Batch Status].[All]" allUniqueName="[Receipt].[Batch Status].[All]" dimensionUniqueName="[Receipt]" displayFolder="Receipt Batch" count="0" unbalanced="0"/>
    <cacheHierarchy uniqueName="[Receipt].[Cashier]" caption="Cashier" attribute="1" defaultMemberUniqueName="[Receipt].[Cashier].[All]" allUniqueName="[Receipt].[Cashier].[All]" dimensionUniqueName="[Receipt]" displayFolder="Receipt Batch" count="0" unbalanced="0"/>
    <cacheHierarchy uniqueName="[Receipt].[Entry Date]" caption="Entry Date" attribute="1" defaultMemberUniqueName="[Receipt].[Entry Date].[All]" allUniqueName="[Receipt].[Entry Date].[All]" dimensionUniqueName="[Receipt]" displayFolder="Receipt" count="0" unbalanced="0"/>
    <cacheHierarchy uniqueName="[Receipt].[Payment Date]" caption="Payment Date" attribute="1" defaultMemberUniqueName="[Receipt].[Payment Date].[All]" allUniqueName="[Receipt].[Payment Date].[All]" dimensionUniqueName="[Receipt]" displayFolder="Receipt" count="0" unbalanced="0"/>
    <cacheHierarchy uniqueName="[Receipt].[Printed]" caption="Printed" attribute="1" defaultMemberUniqueName="[Receipt].[Printed].[All]" allUniqueName="[Receipt].[Printed].[All]" dimensionUniqueName="[Receipt]" displayFolder="Receipt" count="0" unbalanced="0"/>
    <cacheHierarchy uniqueName="[Receipt].[Receipt Batch Number]" caption="Receipt Batch Number" attribute="1" defaultMemberUniqueName="[Receipt].[Receipt Batch Number].[All]" allUniqueName="[Receipt].[Receipt Batch Number].[All]" dimensionUniqueName="[Receipt]" displayFolder="Receipt Batch" count="0" unbalanced="0"/>
    <cacheHierarchy uniqueName="[Receipt].[Receipt Narrative]" caption="Receipt Narrative" attribute="1" defaultMemberUniqueName="[Receipt].[Receipt Narrative].[All]" allUniqueName="[Receipt].[Receipt Narrative].[All]" dimensionUniqueName="[Receipt]" displayFolder="Receipt" count="0" unbalanced="0"/>
    <cacheHierarchy uniqueName="[Receipt].[Receipt Number]" caption="Receipt Number" attribute="1" keyAttribute="1" defaultMemberUniqueName="[Receipt].[Receipt Number].[All]" allUniqueName="[Receipt].[Receipt Number].[All]" dimensionUniqueName="[Receipt]" displayFolder="\;\Properties" count="0" unbalanced="0"/>
    <cacheHierarchy uniqueName="[Receipt].[Received From Name]" caption="Received From Name" attribute="1" defaultMemberUniqueName="[Receipt].[Received From Name].[All]" allUniqueName="[Receipt].[Received From Name].[All]" dimensionUniqueName="[Receipt]" displayFolder="Receipt" count="0" unbalanced="0"/>
    <cacheHierarchy uniqueName="[Receipt].[Voided]" caption="Voided" attribute="1" defaultMemberUniqueName="[Receipt].[Voided].[All]" allUniqueName="[Receipt].[Voided].[All]" dimensionUniqueName="[Receipt]" displayFolder="Receipt" count="0" unbalanced="0"/>
    <cacheHierarchy uniqueName="[Reporting Code Column].[Code]" caption="Reporting Code Column.Code" attribute="1" defaultMemberUniqueName="[Reporting Code Column].[Code].[All]" allUniqueName="[Reporting Code Column].[Code].[All]" dimensionUniqueName="[Reporting Code Column]" displayFolder="" count="0" unbalanced="0"/>
    <cacheHierarchy uniqueName="[Reporting Code Column].[Code And Description]" caption="Reporting Code Column.Code And Description" attribute="1" defaultMemberUniqueName="[Reporting Code Column].[Code And Description].[All]" allUniqueName="[Reporting Code Column].[Code And Description].[All]" dimensionUniqueName="[Reporting Code Column]" displayFolder="" count="0" unbalanced="0"/>
    <cacheHierarchy uniqueName="[Reporting Code Column].[Code Description]" caption="Reporting Code Column.Code Description" attribute="1" defaultMemberUniqueName="[Reporting Code Column].[Code Description].[All]" allUniqueName="[Reporting Code Column].[Code Description].[All]" dimensionUniqueName="[Reporting Code Column]" displayFolder="" count="0" unbalanced="0"/>
    <cacheHierarchy uniqueName="[Reporting Code Column].[Code Sequence]" caption="Reporting Code Column.Code Sequence" attribute="1" defaultMemberUniqueName="[Reporting Code Column].[Code Sequence].[All]" allUniqueName="[Reporting Code Column].[Code Sequence].[All]" dimensionUniqueName="[Reporting Code Column]" displayFolder="" count="0" unbalanced="0"/>
    <cacheHierarchy uniqueName="[Reporting Code Column].[Codes]" caption="Reporting Code Column.Codes" defaultMemberUniqueName="[Reporting Code Column].[Codes].[All]" allUniqueName="[Reporting Code Column].[Codes].[All]" dimensionUniqueName="[Reporting Code Column]" displayFolder="\;\Properties" count="0" unbalanced="1"/>
    <cacheHierarchy uniqueName="[Reporting Code Column].[Parent Code Description]" caption="Reporting Code Column.Parent Code Description" attribute="1" defaultMemberUniqueName="[Reporting Code Column].[Parent Code Description].[All]" allUniqueName="[Reporting Code Column].[Parent Code Description].[All]" dimensionUniqueName="[Reporting Code Column]" displayFolder="" count="0" unbalanced="0"/>
    <cacheHierarchy uniqueName="[Reporting Code Row].[Code]" caption="Reporting Code Row.Code" attribute="1" defaultMemberUniqueName="[Reporting Code Row].[Code].[All]" allUniqueName="[Reporting Code Row].[Code].[All]" dimensionUniqueName="[Reporting Code Row]" displayFolder="" count="0" unbalanced="0"/>
    <cacheHierarchy uniqueName="[Reporting Code Row].[Code And Description]" caption="Reporting Code Row.Code And Description" attribute="1" defaultMemberUniqueName="[Reporting Code Row].[Code And Description].[All]" allUniqueName="[Reporting Code Row].[Code And Description].[All]" dimensionUniqueName="[Reporting Code Row]" displayFolder="" count="0" unbalanced="0"/>
    <cacheHierarchy uniqueName="[Reporting Code Row].[Code Description]" caption="Reporting Code Row.Code Description" attribute="1" defaultMemberUniqueName="[Reporting Code Row].[Code Description].[All]" allUniqueName="[Reporting Code Row].[Code Description].[All]" dimensionUniqueName="[Reporting Code Row]" displayFolder="" count="0" unbalanced="0"/>
    <cacheHierarchy uniqueName="[Reporting Code Row].[Code Sequence]" caption="Reporting Code Row.Code Sequence" attribute="1" defaultMemberUniqueName="[Reporting Code Row].[Code Sequence].[All]" allUniqueName="[Reporting Code Row].[Code Sequence].[All]" dimensionUniqueName="[Reporting Code Row]" displayFolder="" count="0" unbalanced="0"/>
    <cacheHierarchy uniqueName="[Reporting Code Row].[Codes]" caption="Reporting Code Row.Codes" defaultMemberUniqueName="[Reporting Code Row].[Codes].[All]" allUniqueName="[Reporting Code Row].[Codes].[All]" dimensionUniqueName="[Reporting Code Row]" displayFolder="\;\Properties" count="0" unbalanced="1"/>
    <cacheHierarchy uniqueName="[Reporting Code Row].[Parent Code Description]" caption="Reporting Code Row.Parent Code Description" attribute="1" defaultMemberUniqueName="[Reporting Code Row].[Parent Code Description].[All]" allUniqueName="[Reporting Code Row].[Parent Code Description].[All]" dimensionUniqueName="[Reporting Code Row]" displayFolder="" count="0" unbalanced="0"/>
    <cacheHierarchy uniqueName="[Reporting Header].[Report Category]" caption="Report Category" attribute="1" defaultMemberUniqueName="[Reporting Header].[Report Category].[All]" allUniqueName="[Reporting Header].[Report Category].[All]" dimensionUniqueName="[Reporting Header]" displayFolder="" count="0" unbalanced="0"/>
    <cacheHierarchy uniqueName="[Reporting Header].[Report Description]" caption="Report Description" attribute="1" defaultMemberUniqueName="[Reporting Header].[Report Description].[All]" allUniqueName="[Reporting Header].[Report Description].[All]" dimensionUniqueName="[Reporting Header]" displayFolder="" count="0" unbalanced="0"/>
    <cacheHierarchy uniqueName="[Reporting Header].[Report Title]" caption="Report Title" attribute="1" defaultMemberUniqueName="[Reporting Header].[Report Title].[All]" allUniqueName="[Reporting Header].[Report Title].[All]" dimensionUniqueName="[Reporting Header]" displayFolder="" count="0" unbalanced="0"/>
    <cacheHierarchy uniqueName="[Reporting Header].[Section Description]" caption="Section Description" attribute="1" defaultMemberUniqueName="[Reporting Header].[Section Description].[All]" allUniqueName="[Reporting Header].[Section Description].[All]" dimensionUniqueName="[Reporting Header]" displayFolder="" count="0" unbalanced="0"/>
    <cacheHierarchy uniqueName="[Vendor].[Account Number]" caption="Account Number" attribute="1" defaultMemberUniqueName="[Vendor].[Account Number].[All]" allUniqueName="[Vendor].[Account Number].[All]" dimensionUniqueName="[Vendor]" displayFolder="Contact" count="0" unbalanced="0"/>
    <cacheHierarchy uniqueName="[Vendor].[Active Status]" caption="Active Status" attribute="1" defaultMemberUniqueName="[Vendor].[Active Status].[All]" allUniqueName="[Vendor].[Active Status].[All]" dimensionUniqueName="[Vendor]" displayFolder="Characteristics" count="0" unbalanced="0"/>
    <cacheHierarchy uniqueName="[Vendor].[Address]" caption="Address" attribute="1" defaultMemberUniqueName="[Vendor].[Address].[All]" allUniqueName="[Vendor].[Address].[All]" dimensionUniqueName="[Vendor]" displayFolder="Contact" count="0" unbalanced="0"/>
    <cacheHierarchy uniqueName="[Vendor].[City]" caption="City" attribute="1" defaultMemberUniqueName="[Vendor].[City].[All]" allUniqueName="[Vendor].[City].[All]" dimensionUniqueName="[Vendor]" displayFolder="Contact" count="0" unbalanced="0"/>
    <cacheHierarchy uniqueName="[Vendor].[City Tax Type]" caption="City Tax Type" attribute="1" defaultMemberUniqueName="[Vendor].[City Tax Type].[All]" allUniqueName="[Vendor].[City Tax Type].[All]" dimensionUniqueName="[Vendor]" displayFolder="Characteristics" count="0" unbalanced="0"/>
    <cacheHierarchy uniqueName="[Vendor].[Contact Name]" caption="Contact Name" attribute="1" defaultMemberUniqueName="[Vendor].[Contact Name].[All]" allUniqueName="[Vendor].[Contact Name].[All]" dimensionUniqueName="[Vendor]" displayFolder="Contact" count="0" unbalanced="0"/>
    <cacheHierarchy uniqueName="[Vendor].[County Tax Type]" caption="County Tax Type" attribute="1" defaultMemberUniqueName="[Vendor].[County Tax Type].[All]" allUniqueName="[Vendor].[County Tax Type].[All]" dimensionUniqueName="[Vendor]" displayFolder="Characteristics" count="0" unbalanced="0"/>
    <cacheHierarchy uniqueName="[Vendor].[Doing Business As 1099 Name]" caption="Doing Business As 1099 Name" attribute="1" defaultMemberUniqueName="[Vendor].[Doing Business As 1099 Name].[All]" allUniqueName="[Vendor].[Doing Business As 1099 Name].[All]" dimensionUniqueName="[Vendor]" displayFolder="Details" count="0" unbalanced="0"/>
    <cacheHierarchy uniqueName="[Vendor].[Email Address]" caption="Email Address" attribute="1" defaultMemberUniqueName="[Vendor].[Email Address].[All]" allUniqueName="[Vendor].[Email Address].[All]" dimensionUniqueName="[Vendor]" displayFolder="Contact" count="0" unbalanced="0"/>
    <cacheHierarchy uniqueName="[Vendor].[Fax Number]" caption="Fax Number" attribute="1" defaultMemberUniqueName="[Vendor].[Fax Number].[All]" allUniqueName="[Vendor].[Fax Number].[All]" dimensionUniqueName="[Vendor]" displayFolder="Contact" count="0" unbalanced="0"/>
    <cacheHierarchy uniqueName="[Vendor].[Hold Pay Reason]" caption="Hold Pay Reason" attribute="1" defaultMemberUniqueName="[Vendor].[Hold Pay Reason].[All]" allUniqueName="[Vendor].[Hold Pay Reason].[All]" dimensionUniqueName="[Vendor]" displayFolder="Characteristics" count="0" unbalanced="0"/>
    <cacheHierarchy uniqueName="[Vendor].[Phone Number]" caption="Phone Number" attribute="1" defaultMemberUniqueName="[Vendor].[Phone Number].[All]" allUniqueName="[Vendor].[Phone Number].[All]" dimensionUniqueName="[Vendor]" displayFolder="Contact" count="0" unbalanced="0"/>
    <cacheHierarchy uniqueName="[Vendor].[Receipt Of Goods Category]" caption="Receipt Of Goods Category" attribute="1" defaultMemberUniqueName="[Vendor].[Receipt Of Goods Category].[All]" allUniqueName="[Vendor].[Receipt Of Goods Category].[All]" dimensionUniqueName="[Vendor]" displayFolder="Characteristics" count="0" unbalanced="0"/>
    <cacheHierarchy uniqueName="[Vendor].[Secured]" caption="Secured" attribute="1" defaultMemberUniqueName="[Vendor].[Secured].[All]" allUniqueName="[Vendor].[Secured].[All]" dimensionUniqueName="[Vendor]" displayFolder="Characteristics" count="0" unbalanced="0"/>
    <cacheHierarchy uniqueName="[Vendor].[State]" caption="State" attribute="1" defaultMemberUniqueName="[Vendor].[State].[All]" allUniqueName="[Vendor].[State].[All]" dimensionUniqueName="[Vendor]" displayFolder="Contact" count="0" unbalanced="0"/>
    <cacheHierarchy uniqueName="[Vendor].[State Tax Type]" caption="State Tax Type" attribute="1" defaultMemberUniqueName="[Vendor].[State Tax Type].[All]" allUniqueName="[Vendor].[State Tax Type].[All]" dimensionUniqueName="[Vendor]" displayFolder="Characteristics" count="0" unbalanced="0"/>
    <cacheHierarchy uniqueName="[Vendor].[Subject To 1099]" caption="Subject To 1099" attribute="1" defaultMemberUniqueName="[Vendor].[Subject To 1099].[All]" allUniqueName="[Vendor].[Subject To 1099].[All]" dimensionUniqueName="[Vendor]" displayFolder="Characteristics" count="0" unbalanced="0"/>
    <cacheHierarchy uniqueName="[Vendor].[Vendor]" caption="Vendor" attribute="1" keyAttribute="1" defaultMemberUniqueName="[Vendor].[Vendor].[All]" allUniqueName="[Vendor].[Vendor].[All]" dimensionUniqueName="[Vendor]" displayFolder="\;\Properties" count="0" unbalanced="0"/>
    <cacheHierarchy uniqueName="[Vendor].[Vendor 1099 Name]" caption="Vendor 1099 Name" attribute="1" defaultMemberUniqueName="[Vendor].[Vendor 1099 Name].[All]" allUniqueName="[Vendor].[Vendor 1099 Name].[All]" dimensionUniqueName="[Vendor]" displayFolder="Details" count="0" unbalanced="0"/>
    <cacheHierarchy uniqueName="[Vendor].[Vendor Category]" caption="Vendor Category" attribute="1" defaultMemberUniqueName="[Vendor].[Vendor Category].[All]" allUniqueName="[Vendor].[Vendor Category].[All]" dimensionUniqueName="[Vendor]" displayFolder="Characteristics" count="0" unbalanced="0"/>
    <cacheHierarchy uniqueName="[Vendor].[Vendor Classification]" caption="Vendor Classification" attribute="1" defaultMemberUniqueName="[Vendor].[Vendor Classification].[All]" allUniqueName="[Vendor].[Vendor Classification].[All]" dimensionUniqueName="[Vendor]" displayFolder="Characteristics" count="0" unbalanced="0"/>
    <cacheHierarchy uniqueName="[Vendor].[Vendor Name]" caption="Vendor Name" attribute="1" defaultMemberUniqueName="[Vendor].[Vendor Name].[All]" allUniqueName="[Vendor].[Vendor Name].[All]" dimensionUniqueName="[Vendor]" displayFolder="Details" count="0" unbalanced="0"/>
    <cacheHierarchy uniqueName="[Vendor].[Vendor Number]" caption="Vendor Number" attribute="1" defaultMemberUniqueName="[Vendor].[Vendor Number].[All]" allUniqueName="[Vendor].[Vendor Number].[All]" dimensionUniqueName="[Vendor]" displayFolder="Details" count="0" unbalanced="0"/>
    <cacheHierarchy uniqueName="[Vendor].[Vendor Number And Name]" caption="Vendor Number And Name" attribute="1" defaultMemberUniqueName="[Vendor].[Vendor Number And Name].[All]" allUniqueName="[Vendor].[Vendor Number And Name].[All]" dimensionUniqueName="[Vendor]" displayFolder="Details" count="0" unbalanced="0"/>
    <cacheHierarchy uniqueName="[Vendor].[Vendor Type]" caption="Vendor Type" attribute="1" defaultMemberUniqueName="[Vendor].[Vendor Type].[All]" allUniqueName="[Vendor].[Vendor Type].[All]" dimensionUniqueName="[Vendor]" displayFolder="Characteristics" count="0" unbalanced="0"/>
    <cacheHierarchy uniqueName="[Vendor].[Website]" caption="Website" attribute="1" defaultMemberUniqueName="[Vendor].[Website].[All]" allUniqueName="[Vendor].[Website].[All]" dimensionUniqueName="[Vendor]" displayFolder="Details" count="0" unbalanced="0"/>
    <cacheHierarchy uniqueName="[Vendor].[Zip]" caption="Zip" attribute="1" defaultMemberUniqueName="[Vendor].[Zip].[All]" allUniqueName="[Vendor].[Zip].[All]" dimensionUniqueName="[Vendor]" displayFolder="Contact" count="0" unbalanced="0"/>
    <cacheHierarchy uniqueName="[AR Invoice].[Invoice Type Code]" caption="Invoice Type Code" attribute="1" defaultMemberUniqueName="[AR Invoice].[Invoice Type Code].[All]" allUniqueName="[AR Invoice].[Invoice Type Code].[All]" dimensionUniqueName="[AR Invoice]" displayFolder="Characteristics" count="0" unbalanced="0" hidden="1"/>
    <cacheHierarchy uniqueName="[Balance Months].[Date Key]" caption="Date Key" attribute="1" keyAttribute="1" defaultMemberUniqueName="[Balance Months].[Date Key].[All]" allUniqueName="[Balance Months].[Date Key].[All]" dimensionUniqueName="[Balance Months]" displayFolder="" count="0" unbalanced="0" hidden="1"/>
    <cacheHierarchy uniqueName="[Balance Sheet Journal Type].[Balance Sheet P Key]" caption="Balance Sheet P Key" attribute="1" keyAttribute="1" defaultMemberUniqueName="[Balance Sheet Journal Type].[Balance Sheet P Key].[All]" allUniqueName="[Balance Sheet Journal Type].[Balance Sheet P Key].[All]" dimensionUniqueName="[Balance Sheet Journal Type]" displayFolder="" count="0" unbalanced="0" hidden="1"/>
    <cacheHierarchy uniqueName="[Check].[Check Master ID]" caption="Check Master ID" attribute="1" defaultMemberUniqueName="[Check].[Check Master ID].[All]" allUniqueName="[Check].[Check Master ID].[All]" dimensionUniqueName="[Check]" displayFolder="" count="0" unbalanced="0" hidden="1"/>
    <cacheHierarchy uniqueName="[Check].[Check Master Overflow EFTID]" caption="Check Master Overflow EFTID" attribute="1" defaultMemberUniqueName="[Check].[Check Master Overflow EFTID].[All]" allUniqueName="[Check].[Check Master Overflow EFTID].[All]" dimensionUniqueName="[Check]" displayFolder="" count="0" unbalanced="0" hidden="1"/>
    <cacheHierarchy uniqueName="[Customer].[Customer ID]" caption="Customer ID" attribute="1" defaultMemberUniqueName="[Customer].[Customer ID].[All]" allUniqueName="[Customer].[Customer ID].[All]" dimensionUniqueName="[Customer]" displayFolder="" count="0" unbalanced="0" hidden="1"/>
    <cacheHierarchy uniqueName="[GL Account].[Account ID]" caption="Account ID" attribute="1" defaultMemberUniqueName="[GL Account].[Account ID].[All]" allUniqueName="[GL Account].[Account ID].[All]" dimensionUniqueName="[GL Account]" displayFolder="" count="0" unbalanced="0" hidden="1"/>
    <cacheHierarchy uniqueName="[GL Account].[GL Account ID]" caption="GL Account ID" attribute="1" defaultMemberUniqueName="[GL Account].[GL Account ID].[All]" allUniqueName="[GL Account].[GL Account ID].[All]" dimensionUniqueName="[GL Account]" displayFolder="" count="0" unbalanced="0" hidden="1"/>
    <cacheHierarchy uniqueName="[GL Date].[DateKey]" caption="DateKey" attribute="1" time="1" keyAttribute="1" defaultMemberUniqueName="[GL Date].[DateKey].[All]" allUniqueName="[GL Date].[DateKey].[All]" dimensionUniqueName="[GL Date]" displayFolder="" count="0" unbalanced="0" hidden="1"/>
    <cacheHierarchy uniqueName="[Offsetting Org Set].[Dim FM Organization Set]" caption="Offsetting Org Set.Dim FM Organization Set" attribute="1" keyAttribute="1" defaultMemberUniqueName="[Offsetting Org Set].[Dim FM Organization Set].[All]" allUniqueName="[Offsetting Org Set].[Dim FM Organization Set].[All]" dimensionUniqueName="[Offsetting Org Set]" displayFolder="" count="0" unbalanced="0" hidden="1"/>
    <cacheHierarchy uniqueName="[Offsetting Org Set].[Org Set ID]" caption="Offsetting Org Set.Org Set ID" attribute="1" defaultMemberUniqueName="[Offsetting Org Set].[Org Set ID].[All]" allUniqueName="[Offsetting Org Set].[Org Set ID].[All]" dimensionUniqueName="[Offsetting Org Set]" displayFolder="" count="0" unbalanced="0" hidden="1"/>
    <cacheHierarchy uniqueName="[Organization Set].[Dim FM Organization Set]" caption="Organization Set.Dim FM Organization Set" attribute="1" keyAttribute="1" defaultMemberUniqueName="[Organization Set].[Dim FM Organization Set].[All]" allUniqueName="[Organization Set].[Dim FM Organization Set].[All]" dimensionUniqueName="[Organization Set]" displayFolder="" count="0" unbalanced="0" hidden="1"/>
    <cacheHierarchy uniqueName="[Organization Set].[Org Set ID]" caption="Organization Set.Org Set ID" attribute="1" defaultMemberUniqueName="[Organization Set].[Org Set ID].[All]" allUniqueName="[Organization Set].[Org Set ID].[All]" dimensionUniqueName="[Organization Set]" displayFolder="" count="0" unbalanced="0" hidden="1"/>
    <cacheHierarchy uniqueName="[Project Journal].[Project Accounting Journal P Key]" caption="Project Accounting Journal P Key" attribute="1" keyAttribute="1" defaultMemberUniqueName="[Project Journal].[Project Accounting Journal P Key].[All]" allUniqueName="[Project Journal].[Project Accounting Journal P Key].[All]" dimensionUniqueName="[Project Journal]" displayFolder="" count="0" unbalanced="0" hidden="1"/>
    <cacheHierarchy uniqueName="[Purchase Order].[Purchase Order ID]" caption="Purchase Order ID" attribute="1" defaultMemberUniqueName="[Purchase Order].[Purchase Order ID].[All]" allUniqueName="[Purchase Order].[Purchase Order ID].[All]" dimensionUniqueName="[Purchase Order]" displayFolder="" count="0" unbalanced="0" hidden="1"/>
    <cacheHierarchy uniqueName="[Reporting Code Column].[Dim FM Reporting]" caption="Reporting Code Column.Dim FM Reporting" attribute="1" keyAttribute="1" defaultMemberUniqueName="[Reporting Code Column].[Dim FM Reporting].[All]" allUniqueName="[Reporting Code Column].[Dim FM Reporting].[All]" dimensionUniqueName="[Reporting Code Column]" displayFolder="" count="0" unbalanced="0" hidden="1"/>
    <cacheHierarchy uniqueName="[Reporting Code Row].[Dim FM Reporting]" caption="Reporting Code Row.Dim FM Reporting" attribute="1" keyAttribute="1" defaultMemberUniqueName="[Reporting Code Row].[Dim FM Reporting].[All]" allUniqueName="[Reporting Code Row].[Dim FM Reporting].[All]" dimensionUniqueName="[Reporting Code Row]" displayFolder="" count="0" unbalanced="0" hidden="1"/>
    <cacheHierarchy uniqueName="[Reporting Header].[Dim FM Reporting Header]" caption="Dim FM Reporting Header" attribute="1" keyAttribute="1" defaultMemberUniqueName="[Reporting Header].[Dim FM Reporting Header].[All]" allUniqueName="[Reporting Header].[Dim FM Reporting Header].[All]" dimensionUniqueName="[Reporting Header]" displayFolder="" count="0" unbalanced="0" hidden="1"/>
    <cacheHierarchy uniqueName="[Measures].[Adopted Budget]" caption="Adopted Budget" measure="1" displayFolder="Accounting Format" measureGroup="General Ledger" count="0"/>
    <cacheHierarchy uniqueName="[Measures].[Budget Amendments]" caption="Budget Amendments" measure="1" displayFolder="Accounting Format" measureGroup="General Ledger" count="0"/>
    <cacheHierarchy uniqueName="[Measures].[Encumbrances]" caption="Encumbrances" measure="1" displayFolder="Accounting Format;Reporting Format" measureGroup="General Ledger" count="0"/>
    <cacheHierarchy uniqueName="[Measures].[Actual Amount]" caption="Actual Amount" measure="1" displayFolder="Accounting Format" measureGroup="General Ledger" count="0"/>
    <cacheHierarchy uniqueName="[Measures].[Reclassification]" caption="Reclassification" measure="1" displayFolder="Accounting Format;Reporting Format" measureGroup="General Ledger" count="0"/>
    <cacheHierarchy uniqueName="[Measures].[Actual Amount - Reporting]" caption="Actual Amount - Reporting" measure="1" displayFolder="Reporting Format" measureGroup="General Ledger" count="0" oneField="1">
      <fieldsUsage count="1">
        <fieldUsage x="12"/>
      </fieldsUsage>
    </cacheHierarchy>
    <cacheHierarchy uniqueName="[Measures].[Adopted Budget - Reporting]" caption="Adopted Budget - Reporting" measure="1" displayFolder="Reporting Format" measureGroup="General Ledger" count="0"/>
    <cacheHierarchy uniqueName="[Measures].[Budget Amendment - Reporting]" caption="Budget Amendment - Reporting" measure="1" displayFolder="Reporting Format" measureGroup="General Ledger" count="0"/>
    <cacheHierarchy uniqueName="[Measures].[Amount]" caption="Amount" measure="1" displayFolder="" measureGroup="GL Reporting" count="0"/>
    <cacheHierarchy uniqueName="[Measures].[Activity Amount]" caption="Activity Amount" measure="1" displayFolder="" measureGroup="Balance Sheet" count="0"/>
    <cacheHierarchy uniqueName="[Measures].[LTD Ending Balance]" caption="LTD Ending Balance" measure="1" displayFolder="" measureGroup="Balance Sheet" count="0"/>
    <cacheHierarchy uniqueName="[Measures].[YTD Ending Balance]" caption="YTD Ending Balance" measure="1" displayFolder="" measureGroup="Balance Sheet" count="0"/>
    <cacheHierarchy uniqueName="[Measures].[BAL Ending Balance]" caption="BAL Ending Balance" measure="1" displayFolder="" measureGroup="Balance Sheet" count="0"/>
    <cacheHierarchy uniqueName="[Measures].[Distribution Amount]" caption="Distribution Amount" measure="1" displayFolder="" measureGroup="Subledger" count="0"/>
    <cacheHierarchy uniqueName="[Measures].[Journal Amount]" caption="Journal Amount" measure="1" displayFolder="" measureGroup="Project Accounting" count="0"/>
    <cacheHierarchy uniqueName="[Measures].[Adopted Budget Amount]" caption="Adopted Budget Amount" measure="1" displayFolder="" measureGroup="Project Accounting" count="0"/>
    <cacheHierarchy uniqueName="[Measures].[Budget Amendment]" caption="Budget Amendment" measure="1" displayFolder="" measureGroup="Project Accounting" count="0"/>
    <cacheHierarchy uniqueName="[Measures].[Encumbrance Amount]" caption="Encumbrance Amount" measure="1" displayFolder="" measureGroup="Project Accounting" count="0"/>
    <cacheHierarchy uniqueName="[Measures].[Reclassification Amount]" caption="Reclassification Amount" measure="1" displayFolder="" measureGroup="Project Accounting" count="0"/>
    <cacheHierarchy uniqueName="[Measures].[Amended Budget]" caption="Amended Budget" measure="1" displayFolder="Accounting Format" measureGroup="General Ledger" count="0"/>
    <cacheHierarchy uniqueName="[Measures].[Amended Budget - Reporting]" caption="Amended Budget - Reporting" measure="1" displayFolder="Reporting Format" measureGroup="General Ledger" count="0"/>
    <cacheHierarchy uniqueName="[Measures].[Actual With Encumbrances]" caption="Actual With Encumbrances" measure="1" displayFolder="Accounting Format\With Encumbrances" measureGroup="General Ledger" count="0"/>
    <cacheHierarchy uniqueName="[Measures].[Actual With Encumbrances - Reporting]" caption="Actual With Encumbrances - Reporting" measure="1" displayFolder="Reporting Format\With Encumbrances" measureGroup="General Ledger" count="0"/>
    <cacheHierarchy uniqueName="[Measures].[Percentage Used w/o Encumbrances]" caption="Percentage Used w/o Encumbrances" measure="1" displayFolder="Accounting Format\Without Encumbrances" measureGroup="General Ledger" count="0"/>
    <cacheHierarchy uniqueName="[Measures].[Percentage Used w/ Encumbrances]" caption="Percentage Used w/ Encumbrances" measure="1" displayFolder="Accounting Format\With Encumbrances" measureGroup="General Ledger" count="0"/>
    <cacheHierarchy uniqueName="[Measures].[Percentage Used w/o Encumbrances - Reporting]" caption="Percentage Used w/o Encumbrances - Reporting" measure="1" displayFolder="Reporting Format\Without Encumbrances" measureGroup="General Ledger" count="0"/>
    <cacheHierarchy uniqueName="[Measures].[Percentage Used w/ Encumbrances - Reporting]" caption="Percentage Used w/ Encumbrances - Reporting" measure="1" displayFolder="Reporting Format\With Encumbrances" measureGroup="General Ledger" count="0"/>
    <cacheHierarchy uniqueName="[Measures].[Remaining Budget w/o Encumbrances - Reporting]" caption="Remaining Budget w/o Encumbrances - Reporting" measure="1" displayFolder="Reporting Format\Without Encumbrances" measureGroup="General Ledger" count="0"/>
    <cacheHierarchy uniqueName="[Measures].[Remaining Budget w/o Encumbrances]" caption="Remaining Budget w/o Encumbrances" measure="1" displayFolder="Accounting Format\Without Encumbrances" measureGroup="General Ledger" count="0"/>
    <cacheHierarchy uniqueName="[Measures].[Remaining Budget w/ Encumbrances]" caption="Remaining Budget w/ Encumbrances" measure="1" displayFolder="Accounting Format\With Encumbrances" measureGroup="General Ledger" count="0"/>
    <cacheHierarchy uniqueName="[Measures].[Remaining Budget w/ Encumbrances - Reporting]" caption="Remaining Budget w/ Encumbrances - Reporting" measure="1" displayFolder="Reporting Format\With Encumbrances" measureGroup="General Ledger" count="0"/>
    <cacheHierarchy uniqueName="[Measures].[Prev Year Actual Amount]" caption="Prev Year Actual Amount" measure="1" displayFolder="Accounting Format\Previous Year" measureGroup="General Ledger" count="0"/>
    <cacheHierarchy uniqueName="[Measures].[Prev Year Difference - %]" caption="Prev Year Difference - %" measure="1" displayFolder="Accounting Format\Previous Year" measureGroup="General Ledger" count="0"/>
    <cacheHierarchy uniqueName="[Measures].[Prev Year Difference - Total]" caption="Prev Year Difference - Total" measure="1" displayFolder="Accounting Format\Previous Year" measureGroup="General Ledger" count="0"/>
    <cacheHierarchy uniqueName="[Measures].[Prev Year Actual Amount - Reporting]" caption="Prev Year Actual Amount - Reporting" measure="1" displayFolder="Reporting Format\Previous Year" measureGroup="General Ledger" count="0"/>
    <cacheHierarchy uniqueName="[Measures].[Prev Year Difference - % - Reporting]" caption="Prev Year Difference - % - Reporting" measure="1" displayFolder="Reporting Format\Previous Year" measureGroup="General Ledger" count="0"/>
    <cacheHierarchy uniqueName="[Measures].[Prev Year Difference - Total - Reporting]" caption="Prev Year Difference - Total - Reporting" measure="1" displayFolder="Reporting Format\Previous Year" measureGroup="General Ledger" count="0"/>
    <cacheHierarchy uniqueName="[Measures].[Transaction Count]" caption="Transaction Count" measure="1" displayFolder="" measureGroup="General Ledger" count="0" hidden="1"/>
    <cacheHierarchy uniqueName="[Measures].[Adopted Budget - Hybrid]" caption="Adopted Budget - Hybrid" measure="1" displayFolder="Hybrid Format" measureGroup="General Ledger" count="0" hidden="1"/>
    <cacheHierarchy uniqueName="[Measures].[Budget Amendment - Hybrid]" caption="Budget Amendment - Hybrid" measure="1" displayFolder="Hybrid Format" measureGroup="General Ledger" count="0" hidden="1"/>
    <cacheHierarchy uniqueName="[Measures].[Report Code Count]" caption="Report Code Count" measure="1" displayFolder="" measureGroup="GL Reporting" count="0" hidden="1"/>
    <cacheHierarchy uniqueName="[Measures].[Balance Sheet Count]" caption="Balance Sheet Count" measure="1" displayFolder="" measureGroup="Balance Sheet" count="0" hidden="1"/>
    <cacheHierarchy uniqueName="[Measures].[Subledger Count]" caption="Subledger Count" measure="1" displayFolder="" measureGroup="Subledger" count="0" hidden="1"/>
    <cacheHierarchy uniqueName="[Measures].[Fact Project Accounting Journal Count]" caption="Fact Project Accounting Journal Count" measure="1" displayFolder="" measureGroup="Project Accounting" count="0" hidden="1"/>
  </cacheHierarchies>
  <kpis count="0"/>
  <dimensions count="22">
    <dimension name="AP Invoice" uniqueName="[AP Invoice]" caption="AP Invoice"/>
    <dimension name="AR Invoice" uniqueName="[AR Invoice]" caption="AR Invoice"/>
    <dimension name="Balance Months" uniqueName="[Balance Months]" caption="Balance Months"/>
    <dimension name="Balance Sheet Journal Type" uniqueName="[Balance Sheet Journal Type]" caption="Balance Sheet Journal Type"/>
    <dimension name="Check" uniqueName="[Check]" caption="Check"/>
    <dimension name="Customer" uniqueName="[Customer]" caption="Customer"/>
    <dimension name="Funding Source" uniqueName="[Funding Source]" caption="Funding Source"/>
    <dimension name="GL Account" uniqueName="[GL Account]" caption="GL Account"/>
    <dimension name="GL Date" uniqueName="[GL Date]" caption="GL Date"/>
    <dimension name="Journal" uniqueName="[Journal]" caption="Journal"/>
    <dimension name="Journal Transactions" uniqueName="[Journal Transactions]" caption="Journal Transactions"/>
    <dimension measure="1" name="Measures" uniqueName="[Measures]" caption="Measures"/>
    <dimension name="Offsetting Org Set" uniqueName="[Offsetting Org Set]" caption="Offsetting Org Set"/>
    <dimension name="Organization Set" uniqueName="[Organization Set]" caption="Organization Set"/>
    <dimension name="Project" uniqueName="[Project]" caption="Project"/>
    <dimension name="Project Journal" uniqueName="[Project Journal]" caption="Project Journal"/>
    <dimension name="Purchase Order" uniqueName="[Purchase Order]" caption="Purchase Order"/>
    <dimension name="Receipt" uniqueName="[Receipt]" caption="Receipt"/>
    <dimension name="Reporting Code Column" uniqueName="[Reporting Code Column]" caption="Reporting Code Column"/>
    <dimension name="Reporting Code Row" uniqueName="[Reporting Code Row]" caption="Reporting Code Row"/>
    <dimension name="Reporting Header" uniqueName="[Reporting Header]" caption="Reporting Header"/>
    <dimension name="Vendor" uniqueName="[Vendor]" caption="Vendor"/>
  </dimensions>
  <measureGroups count="5">
    <measureGroup name="Balance Sheet" caption="Balance Sheet"/>
    <measureGroup name="General Ledger" caption="General Ledger"/>
    <measureGroup name="GL Reporting" caption="GL Reporting"/>
    <measureGroup name="Project Accounting" caption="Project Accounting"/>
    <measureGroup name="Subledger" caption="Subledger"/>
  </measureGroups>
  <maps count="38">
    <map measureGroup="0" dimension="2"/>
    <map measureGroup="0" dimension="3"/>
    <map measureGroup="0" dimension="7"/>
    <map measureGroup="0" dimension="12"/>
    <map measureGroup="0" dimension="13"/>
    <map measureGroup="1" dimension="7"/>
    <map measureGroup="1" dimension="8"/>
    <map measureGroup="1" dimension="9"/>
    <map measureGroup="1" dimension="10"/>
    <map measureGroup="1" dimension="13"/>
    <map measureGroup="1" dimension="14"/>
    <map measureGroup="2" dimension="7"/>
    <map measureGroup="2" dimension="8"/>
    <map measureGroup="2" dimension="9"/>
    <map measureGroup="2" dimension="13"/>
    <map measureGroup="2" dimension="14"/>
    <map measureGroup="2" dimension="18"/>
    <map measureGroup="2" dimension="19"/>
    <map measureGroup="2" dimension="20"/>
    <map measureGroup="3" dimension="6"/>
    <map measureGroup="3" dimension="7"/>
    <map measureGroup="3" dimension="8"/>
    <map measureGroup="3" dimension="9"/>
    <map measureGroup="3" dimension="13"/>
    <map measureGroup="3" dimension="14"/>
    <map measureGroup="3" dimension="15"/>
    <map measureGroup="4" dimension="0"/>
    <map measureGroup="4" dimension="1"/>
    <map measureGroup="4" dimension="4"/>
    <map measureGroup="4" dimension="5"/>
    <map measureGroup="4" dimension="7"/>
    <map measureGroup="4" dimension="8"/>
    <map measureGroup="4" dimension="9"/>
    <map measureGroup="4" dimension="13"/>
    <map measureGroup="4" dimension="14"/>
    <map measureGroup="4" dimension="16"/>
    <map measureGroup="4" dimension="17"/>
    <map measureGroup="4" dimension="21"/>
  </maps>
  <extLst>
    <ext xmlns:x14="http://schemas.microsoft.com/office/spreadsheetml/2009/9/main" uri="{725AE2AE-9491-48be-B2B4-4EB974FC3084}">
      <x14:pivotCacheDefinition supportSubqueryNonVisual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Richard Goodwin" refreshedDate="41484.461322337964" backgroundQuery="1" createdVersion="4" refreshedVersion="4" minRefreshableVersion="3" recordCount="0" supportSubquery="1" supportAdvancedDrill="1">
  <cacheSource type="external" connectionId="2"/>
  <cacheFields count="14">
    <cacheField name="[Organization Set].[Full Org Set Code And Description].[Full Org Set Code And Description]" caption="Full Org Set Code And Description" numFmtId="0" hierarchy="143" level="1">
      <sharedItems count="206">
        <s v="[Organization Set].[Full Org Set Code And Description].&amp;[101 -  General Fund]" c="101 -  General Fund"/>
        <s v="[Organization Set].[Full Org Set Code And Description].&amp;[101-00 -  General Fund-Non-Departmental]" c="101-00 -  General Fund-Non-Departmental"/>
        <s v="[Organization Set].[Full Org Set Code And Description].&amp;[101-01-000 -  General Fund-City Council-Admin]" c="101-01-000 -  General Fund-City Council-Admin"/>
        <s v="[Organization Set].[Full Org Set Code And Description].&amp;[101-01-001 -  General Fund-City Council-Regional Programs]" c="101-01-001 -  General Fund-City Council-Regional Programs"/>
        <s v="[Organization Set].[Full Org Set Code And Description].&amp;[101-02-000 -  General Fund-Mayor's Office-Admin]" c="101-02-000 -  General Fund-Mayor's Office-Admin"/>
        <s v="[Organization Set].[Full Org Set Code And Description].&amp;[101-04-000 -  General Fund-Clerk/Treasurer-Admin]" c="101-04-000 -  General Fund-Clerk/Treasurer-Admin"/>
        <s v="[Organization Set].[Full Org Set Code And Description].&amp;[101-04-010 -  General Fund-Clerk/Treasurer-Elections/Voter Registration]" c="101-04-010 -  General Fund-Clerk/Treasurer-Elections/Voter Registration"/>
        <s v="[Organization Set].[Full Org Set Code And Description].&amp;[101-04-011 -  General Fund-Clerk/Treasurer-Information Technology]" c="101-04-011 -  General Fund-Clerk/Treasurer-Information Technology"/>
        <s v="[Organization Set].[Full Org Set Code And Description].&amp;[101-04-012 -  General Fund-Clerk/Treasurer-Payroll]" c="101-04-012 -  General Fund-Clerk/Treasurer-Payroll"/>
        <s v="[Organization Set].[Full Org Set Code And Description].&amp;[101-05-000 -  General Fund-City Attorney-Admin]" c="101-05-000 -  General Fund-City Attorney-Admin"/>
        <s v="[Organization Set].[Full Org Set Code And Description].&amp;[101-06-000 -  General Fund-Planning and Zoning-Admin]" c="101-06-000 -  General Fund-Planning and Zoning-Admin"/>
        <s v="[Organization Set].[Full Org Set Code And Description].&amp;[101-07-000 -  General Fund-City Assessor-Admin]" c="101-07-000 -  General Fund-City Assessor-Admin"/>
        <s v="[Organization Set].[Full Org Set Code And Description].&amp;[101-08-000 -  General Fund-Human Resources-Admin]" c="101-08-000 -  General Fund-Human Resources-Admin"/>
        <s v="[Organization Set].[Full Org Set Code And Description].&amp;[101-15-000 -  General Fund-Fire-Admin]" c="101-15-000 -  General Fund-Fire-Admin"/>
        <s v="[Organization Set].[Full Org Set Code And Description].&amp;[101-15-040 -  General Fund-Fire-Fire Suppression]" c="101-15-040 -  General Fund-Fire-Fire Suppression"/>
        <s v="[Organization Set].[Full Org Set Code And Description].&amp;[101-15-041 -  General Fund-Fire-Emergency Medical Services]" c="101-15-041 -  General Fund-Fire-Emergency Medical Services"/>
        <s v="[Organization Set].[Full Org Set Code And Description].&amp;[101-15-042 -  General Fund-Fire-Fire Protection]" c="101-15-042 -  General Fund-Fire-Fire Protection"/>
        <s v="[Organization Set].[Full Org Set Code And Description].&amp;[101-15-043 -  General Fund-Fire-Fire Training]" c="101-15-043 -  General Fund-Fire-Fire Training"/>
        <s v="[Organization Set].[Full Org Set Code And Description].&amp;[101-15-044 -  General Fund-Fire-Grants]" c="101-15-044 -  General Fund-Fire-Grants"/>
        <s v="[Organization Set].[Full Org Set Code And Description].&amp;[101-17-000 -  General Fund-Police-Admin]" c="101-17-000 -  General Fund-Police-Admin"/>
        <s v="[Organization Set].[Full Org Set Code And Description].&amp;[101-17-044 -  General Fund-Police-Grants]" c="101-17-044 -  General Fund-Police-Grants"/>
        <s v="[Organization Set].[Full Org Set Code And Description].&amp;[101-17-050 -  General Fund-Police-Police Uniform Services]" c="101-17-050 -  General Fund-Police-Police Uniform Services"/>
        <s v="[Organization Set].[Full Org Set Code And Description].&amp;[101-17-051 -  General Fund-Police-Airport Security]" c="101-17-051 -  General Fund-Police-Airport Security"/>
        <s v="[Organization Set].[Full Org Set Code And Description].&amp;[101-17-052 -  General Fund-Police-Dispatch and Communications]" c="101-17-052 -  General Fund-Police-Dispatch and Communications"/>
        <s v="[Organization Set].[Full Org Set Code And Description].&amp;[101-17-053 -  General Fund-Police-Parking Enforcement]" c="101-17-053 -  General Fund-Police-Parking Enforcement"/>
        <s v="[Organization Set].[Full Org Set Code And Description].&amp;[101-19-000 -  General Fund-Public Works-Admin]" c="101-19-000 -  General Fund-Public Works-Admin"/>
        <s v="[Organization Set].[Full Org Set Code And Description].&amp;[101-19-150 -  General Fund-Public Works-Engineering]" c="101-19-150 -  General Fund-Public Works-Engineering"/>
        <s v="[Organization Set].[Full Org Set Code And Description].&amp;[101-19-151 -  General Fund-Public Works-Equipment Maintenance]" c="101-19-151 -  General Fund-Public Works-Equipment Maintenance"/>
        <s v="[Organization Set].[Full Org Set Code And Description].&amp;[101-19-152-480 -  General Fund-Public Works-Streets-Snow Removal]" c="101-19-152-480 -  General Fund-Public Works-Streets-Snow Removal"/>
        <s v="[Organization Set].[Full Org Set Code And Description].&amp;[101-19-152-481 -  General Fund-Public Works-Streets-Street Maintenance]" c="101-19-152-481 -  General Fund-Public Works-Streets-Street Maintenance"/>
        <s v="[Organization Set].[Full Org Set Code And Description].&amp;[101-19-152-482 -  General Fund-Public Works-Streets-Street Concrete]" c="101-19-152-482 -  General Fund-Public Works-Streets-Street Concrete"/>
        <s v="[Organization Set].[Full Org Set Code And Description].&amp;[101-19-153 -  General Fund-Public Works-Recycling]" c="101-19-153 -  General Fund-Public Works-Recycling"/>
        <s v="[Organization Set].[Full Org Set Code And Description].&amp;[101-19-154 -  General Fund-Public Works-Inspection Services]" c="101-19-154 -  General Fund-Public Works-Inspection Services"/>
        <s v="[Organization Set].[Full Org Set Code And Description].&amp;[101-19-155 -  General Fund-Public Works-Central Facility]" c="101-19-155 -  General Fund-Public Works-Central Facility"/>
        <s v="[Organization Set].[Full Org Set Code And Description].&amp;[101-19-400-411 -  General Fund-Public Works-Water-Distribution]" c="101-19-400-411 -  General Fund-Public Works-Water-Distribution"/>
        <s v="[Organization Set].[Full Org Set Code And Description].&amp;[101-19-400-412 -  General Fund-Public Works-Water-Metering]" c="101-19-400-412 -  General Fund-Public Works-Water-Metering"/>
        <s v="[Organization Set].[Full Org Set Code And Description].&amp;[101-20-000 -  General Fund-Code Enforcement-Admin]" c="101-20-000 -  General Fund-Code Enforcement-Admin"/>
        <s v="[Organization Set].[Full Org Set Code And Description].&amp;[101-21-060 -  General Fund-Fletcher Free Library-General Services]" c="101-21-060 -  General Fund-Fletcher Free Library-General Services"/>
        <s v="[Organization Set].[Full Org Set Code And Description].&amp;[101-21-061 -  General Fund-Fletcher Free Library-Summer Reading Program]" c="101-21-061 -  General Fund-Fletcher Free Library-Summer Reading Program"/>
        <s v="[Organization Set].[Full Org Set Code And Description].&amp;[101-21-062 -  General Fund-Fletcher Free Library-English as a Second language]" c="101-21-062 -  General Fund-Fletcher Free Library-English as a Second language"/>
        <s v="[Organization Set].[Full Org Set Code And Description].&amp;[101-23-000-000 -  General Fund-Parks and Recreation-Admin-Administration]" c="101-23-000-000 -  General Fund-Parks and Recreation-Admin-Administration"/>
        <s v="[Organization Set].[Full Org Set Code And Description].&amp;[101-23-000-230 -  General Fund-Parks and Recreation-Admin-Parks Planning]" c="101-23-000-230 -  General Fund-Parks and Recreation-Admin-Parks Planning"/>
        <s v="[Organization Set].[Full Org Set Code And Description].&amp;[101-23-100-000 -  General Fund-Parks and Recreation-Parks-Administration]" c="101-23-100-000 -  General Fund-Parks and Recreation-Parks-Administration"/>
        <s v="[Organization Set].[Full Org Set Code And Description].&amp;[101-23-100-235 -  General Fund-Parks and Recreation-Parks-Grounds Maintenance]" c="101-23-100-235 -  General Fund-Parks and Recreation-Parks-Grounds Maintenance"/>
        <s v="[Organization Set].[Full Org Set Code And Description].&amp;[101-23-100-236 -  General Fund-Parks and Recreation-Parks-Buildings Maintenance]" c="101-23-100-236 -  General Fund-Parks and Recreation-Parks-Buildings Maintenance"/>
        <s v="[Organization Set].[Full Org Set Code And Description].&amp;[101-23-100-237 -  General Fund-Parks and Recreation-Parks-Trees &amp; Greenways]" c="101-23-100-237 -  General Fund-Parks and Recreation-Parks-Trees &amp; Greenways"/>
        <s v="[Organization Set].[Full Org Set Code And Description].&amp;[101-23-100-238 -  General Fund-Parks and Recreation-Parks-Community Gardens]" c="101-23-100-238 -  General Fund-Parks and Recreation-Parks-Community Gardens"/>
        <s v="[Organization Set].[Full Org Set Code And Description].&amp;[101-23-100-239 -  General Fund-Parks and Recreation-Parks-Cemeteries]" c="101-23-100-239 -  General Fund-Parks and Recreation-Parks-Cemeteries"/>
        <s v="[Organization Set].[Full Org Set Code And Description].&amp;[101-23-101-000 -  General Fund-Parks and Recreation-Recreation-Administration]" c="101-23-101-000 -  General Fund-Parks and Recreation-Recreation-Administration"/>
        <s v="[Organization Set].[Full Org Set Code And Description].&amp;[101-23-101-245 -  General Fund-Parks and Recreation-Recreation-Recreation Programs]" c="101-23-101-245 -  General Fund-Parks and Recreation-Recreation-Recreation Programs"/>
        <s v="[Organization Set].[Full Org Set Code And Description].&amp;[101-23-101-246 -  General Fund-Parks and Recreation-Recreation-Events]" c="101-23-101-246 -  General Fund-Parks and Recreation-Recreation-Events"/>
        <s v="[Organization Set].[Full Org Set Code And Description].&amp;[101-23-101-247 -  General Fund-Parks and Recreation-Recreation-Bus Operations]" c="101-23-101-247 -  General Fund-Parks and Recreation-Recreation-Bus Operations"/>
        <s v="[Organization Set].[Full Org Set Code And Description].&amp;[101-23-101-248 -  General Fund-Parks and Recreation-Recreation-Athletic Programs]" c="101-23-101-248 -  General Fund-Parks and Recreation-Recreation-Athletic Programs"/>
        <s v="[Organization Set].[Full Org Set Code And Description].&amp;[101-23-103-255 -  General Fund-Parks and Recreation-Facilities-Leddy Arena]" c="101-23-103-255 -  General Fund-Parks and Recreation-Facilities-Leddy Arena"/>
        <s v="[Organization Set].[Full Org Set Code And Description].&amp;[101-23-103-256 -  General Fund-Parks and Recreation-Facilities-Memorial Auditorium]" c="101-23-103-256 -  General Fund-Parks and Recreation-Facilities-Memorial Auditorium"/>
        <s v="[Organization Set].[Full Org Set Code And Description].&amp;[101-23-103-257 -  General Fund-Parks and Recreation-Facilities-North Beach]" c="101-23-103-257 -  General Fund-Parks and Recreation-Facilities-North Beach"/>
        <s v="[Organization Set].[Full Org Set Code And Description].&amp;[101-23-103-258 -  General Fund-Parks and Recreation-Facilities-Waterfront]" c="101-23-103-258 -  General Fund-Parks and Recreation-Facilities-Waterfront"/>
        <s v="[Organization Set].[Full Org Set Code And Description].&amp;[101-23-103-259 -  General Fund-Parks and Recreation-Facilities-Miller Center]" c="101-23-103-259 -  General Fund-Parks and Recreation-Facilities-Miller Center"/>
        <s v="[Organization Set].[Full Org Set Code And Description].&amp;[101-23-103-260 -  General Fund-Parks and Recreation-Facilities-Public Buildings]" c="101-23-103-260 -  General Fund-Parks and Recreation-Facilities-Public Buildings"/>
        <s v="[Organization Set].[Full Org Set Code And Description].&amp;[101-27-000-000 -  General Fund-Burlington City Arts-Admin-Administration]" c="101-27-000-000 -  General Fund-Burlington City Arts-Admin-Administration"/>
        <s v="[Organization Set].[Full Org Set Code And Description].&amp;[101-27-000-050 -  General Fund-Burlington City Arts-Admin-Marketing]" c="101-27-000-050 -  General Fund-Burlington City Arts-Admin-Marketing"/>
        <s v="[Organization Set].[Full Org Set Code And Description].&amp;[101-27-000-051 -  General Fund-Burlington City Arts-Admin-Development]" c="101-27-000-051 -  General Fund-Burlington City Arts-Admin-Development"/>
        <s v="[Organization Set].[Full Org Set Code And Description].&amp;[101-27-175 -  General Fund-Burlington City Arts-BCA Center]" c="101-27-175 -  General Fund-Burlington City Arts-BCA Center"/>
        <s v="[Organization Set].[Full Org Set Code And Description].&amp;[101-27-176-055 -  General Fund-Burlington City Arts-Arts Education-Print Studio]" c="101-27-176-055 -  General Fund-Burlington City Arts-Arts Education-Print Studio"/>
        <s v="[Organization Set].[Full Org Set Code And Description].&amp;[101-27-176-056 -  General Fund-Burlington City Arts-Arts Education-Clay Studio]" c="101-27-176-056 -  General Fund-Burlington City Arts-Arts Education-Clay Studio"/>
        <s v="[Organization Set].[Full Org Set Code And Description].&amp;[101-27-176-057 -  General Fund-Burlington City Arts-Arts Education-Photo Studio]" c="101-27-176-057 -  General Fund-Burlington City Arts-Arts Education-Photo Studio"/>
        <s v="[Organization Set].[Full Org Set Code And Description].&amp;[101-27-176-058 -  General Fund-Burlington City Arts-Arts Education-Visual Arts]" c="101-27-176-058 -  General Fund-Burlington City Arts-Arts Education-Visual Arts"/>
        <s v="[Organization Set].[Full Org Set Code And Description].&amp;[101-27-176-059 -  General Fund-Burlington City Arts-Arts Education-Art from the Heart]" c="101-27-176-059 -  General Fund-Burlington City Arts-Arts Education-Art from the Heart"/>
        <s v="[Organization Set].[Full Org Set Code And Description].&amp;[101-27-176-060 -  General Fund-Burlington City Arts-Arts Education-Gallery Education]" c="101-27-176-060 -  General Fund-Burlington City Arts-Arts Education-Gallery Education"/>
        <s v="[Organization Set].[Full Org Set Code And Description].&amp;[101-27-177 -  General Fund-Burlington City Arts-Festivals/Events]" c="101-27-177 -  General Fund-Burlington City Arts-Festivals/Events"/>
        <s v="[Organization Set].[Full Org Set Code And Description].&amp;[101-27-178 -  General Fund-Burlington City Arts-Public Art]" c="101-27-178 -  General Fund-Burlington City Arts-Public Art"/>
        <s v="[Organization Set].[Full Org Set Code And Description].&amp;[125-08-000 -  Retirement-Human Resources-Admin]" c="125-08-000 -  Retirement-Human Resources-Admin"/>
        <s v="[Organization Set].[Full Org Set Code And Description].&amp;[125-08-036 -  Retirement-Human Resources-Retirement]" c="125-08-036 -  Retirement-Human Resources-Retirement"/>
        <s v="[Organization Set].[Full Org Set Code And Description].&amp;[150-08-035 -  Self Insurance-Human Resources-Health and Dental Insurance]" c="150-08-035 -  Self Insurance-Human Resources-Health and Dental Insurance"/>
        <s v="[Organization Set].[Full Org Set Code And Description].&amp;[175-00-013 -  Liability Ins. &amp; Workers Comp.-Non-Departmental-Liability Insurance]" c="175-00-013 -  Liability Ins. &amp; Workers Comp.-Non-Departmental-Liability Insurance"/>
        <s v="[Organization Set].[Full Org Set Code And Description].&amp;[175-00-015 -  Liability Ins. &amp; Workers Comp.-Non-Departmental-Workers Compensation]" c="175-00-015 -  Liability Ins. &amp; Workers Comp.-Non-Departmental-Workers Compensation"/>
        <s v="[Organization Set].[Full Org Set Code And Description].&amp;[230-33-000 -  Church Street Marketplace-Market Place-Admin]" c="230-33-000 -  Church Street Marketplace-Market Place-Admin"/>
        <s v="[Organization Set].[Full Org Set Code And Description].&amp;[230-33-390 -  Church Street Marketplace-Market Place-Public Relations]" c="230-33-390 -  Church Street Marketplace-Market Place-Public Relations"/>
        <s v="[Organization Set].[Full Org Set Code And Description].&amp;[230-33-391 -  Church Street Marketplace-Market Place-General Maintenance]" c="230-33-391 -  Church Street Marketplace-Market Place-General Maintenance"/>
        <s v="[Organization Set].[Full Org Set Code And Description].&amp;[235-04-005 -  Tax Increment Financing (TIF)-Clerk/Treasurer-Waterfront  TIF]" c="235-04-005 -  Tax Increment Financing (TIF)-Clerk/Treasurer-Waterfront  TIF"/>
        <s v="[Organization Set].[Full Org Set Code And Description].&amp;[235-04-006 -  Tax Increment Financing (TIF)-Clerk/Treasurer-Downtown TIF]" c="235-04-006 -  Tax Increment Financing (TIF)-Clerk/Treasurer-Downtown TIF"/>
        <s v="[Organization Set].[Full Org Set Code And Description].&amp;[245-19-000 -  Stormwater-Public Works-Admin]" c="245-19-000 -  Stormwater-Public Works-Admin"/>
        <s v="[Organization Set].[Full Org Set Code And Description].&amp;[264-19-200-450 -  Traffic-Public Works-Traffic-Right of Way]" c="264-19-200-450 -  Traffic-Public Works-Traffic-Right of Way"/>
        <s v="[Organization Set].[Full Org Set Code And Description].&amp;[264-19-200-451 -  Traffic-Public Works-Traffic-Municipal Parking Garage]" c="264-19-200-451 -  Traffic-Public Works-Traffic-Municipal Parking Garage"/>
        <s v="[Organization Set].[Full Org Set Code And Description].&amp;[264-19-200-452 -  Traffic-Public Works-Traffic-Airport Parking]" c="264-19-200-452 -  Traffic-Public Works-Traffic-Airport Parking"/>
        <s v="[Organization Set].[Full Org Set Code And Description].&amp;[264-19-200-453 -  Traffic-Public Works-Traffic-School Crossing Guards]" c="264-19-200-453 -  Traffic-Public Works-Traffic-School Crossing Guards"/>
        <s v="[Organization Set].[Full Org Set Code And Description].&amp;[264-19-200-454 -  Traffic-Public Works-Traffic-Signals]" c="264-19-200-454 -  Traffic-Public Works-Traffic-Signals"/>
        <s v="[Organization Set].[Full Org Set Code And Description].&amp;[264-19-200-455 -  Traffic-Public Works-Traffic-College Street Garage]" c="264-19-200-455 -  Traffic-Public Works-Traffic-College Street Garage"/>
        <s v="[Organization Set].[Full Org Set Code And Description].&amp;[264-19-200-456 -  Traffic-Public Works-Traffic-Lakeview Garage]" c="264-19-200-456 -  Traffic-Public Works-Traffic-Lakeview Garage"/>
        <s v="[Organization Set].[Full Org Set Code And Description].&amp;[301-31-000 -  CEDO-CEDO-Admin]" c="301-31-000 -  CEDO-CEDO-Admin"/>
        <s v="[Organization Set].[Full Org Set Code And Description].&amp;[301-31-301-300 -  CEDO-CEDO-Community Development-CDBG]" c="301-31-301-300 -  CEDO-CEDO-Community Development-CDBG"/>
        <s v="[Organization Set].[Full Org Set Code And Description].&amp;[301-31-301-301 -  CEDO-CEDO-Community Development-Neighborhood Support Services]" c="301-31-301-301 -  CEDO-CEDO-Community Development-Neighborhood Support Services"/>
        <s v="[Organization Set].[Full Org Set Code And Description].&amp;[301-31-301-302 -  CEDO-CEDO-Community Development-AmeriCorps]" c="301-31-301-302 -  CEDO-CEDO-Community Development-AmeriCorps"/>
        <s v="[Organization Set].[Full Org Set Code And Description].&amp;[301-31-301-302-2012 -  CEDO-CEDO-Community Development-AmeriCorps-2012]" c="301-31-301-302-2012 -  CEDO-CEDO-Community Development-AmeriCorps-2012"/>
        <s v="[Organization Set].[Full Org Set Code And Description].&amp;[301-31-301-302-2013 -  CEDO-CEDO-Community Development-AmeriCorps-2013]" c="301-31-301-302-2013 -  CEDO-CEDO-Community Development-AmeriCorps-2013"/>
        <s v="[Organization Set].[Full Org Set Code And Description].&amp;[301-31-301-303 -  CEDO-CEDO-Community Development-Cost Share]" c="301-31-301-303 -  CEDO-CEDO-Community Development-Cost Share"/>
        <s v="[Organization Set].[Full Org Set Code And Description].&amp;[301-31-301-320 -  CEDO-CEDO-Community Development-CDBG - Admin]" c="301-31-301-320 -  CEDO-CEDO-Community Development-CDBG - Admin"/>
        <s v="[Organization Set].[Full Org Set Code And Description].&amp;[301-31-301-321-2011 -  CEDO-CEDO-Community Development-CDBG - Brownfields-2011]" c="301-31-301-321-2011 -  CEDO-CEDO-Community Development-CDBG - Brownfields-2011"/>
        <s v="[Organization Set].[Full Org Set Code And Description].&amp;[301-31-301-321-2012 -  CEDO-CEDO-Community Development-CDBG - Brownfields-2012]" c="301-31-301-321-2012 -  CEDO-CEDO-Community Development-CDBG - Brownfields-2012"/>
        <s v="[Organization Set].[Full Org Set Code And Description].&amp;[301-31-301-321-2013 -  CEDO-CEDO-Community Development-CDBG - Brownfields-2013]" c="301-31-301-321-2013 -  CEDO-CEDO-Community Development-CDBG - Brownfields-2013"/>
        <s v="[Organization Set].[Full Org Set Code And Description].&amp;[301-31-301-322-2011 -  CEDO-CEDO-Community Development-CDBG - Micro Enterprise-2011]" c="301-31-301-322-2011 -  CEDO-CEDO-Community Development-CDBG - Micro Enterprise-2011"/>
        <s v="[Organization Set].[Full Org Set Code And Description].&amp;[301-31-301-322-2012 -  CEDO-CEDO-Community Development-CDBG - Micro Enterprise-2012]" c="301-31-301-322-2012 -  CEDO-CEDO-Community Development-CDBG - Micro Enterprise-2012"/>
        <s v="[Organization Set].[Full Org Set Code And Description].&amp;[301-31-301-322-2013 -  CEDO-CEDO-Community Development-CDBG - Micro Enterprise-2013]" c="301-31-301-322-2013 -  CEDO-CEDO-Community Development-CDBG - Micro Enterprise-2013"/>
        <s v="[Organization Set].[Full Org Set Code And Description].&amp;[301-31-301-323-2011 -  CEDO-CEDO-Community Development-CDBG - Economic Development-2011]" c="301-31-301-323-2011 -  CEDO-CEDO-Community Development-CDBG - Economic Development-2011"/>
        <s v="[Organization Set].[Full Org Set Code And Description].&amp;[301-31-301-323-2012 -  CEDO-CEDO-Community Development-CDBG - Economic Development-2012]" c="301-31-301-323-2012 -  CEDO-CEDO-Community Development-CDBG - Economic Development-2012"/>
        <s v="[Organization Set].[Full Org Set Code And Description].&amp;[301-31-301-323-2013 -  CEDO-CEDO-Community Development-CDBG - Economic Development-2013]" c="301-31-301-323-2013 -  CEDO-CEDO-Community Development-CDBG - Economic Development-2013"/>
        <s v="[Organization Set].[Full Org Set Code And Description].&amp;[301-31-301-324-2010 -  CEDO-CEDO-Community Development-CDBG - Housing Initiative Prog-2010]" c="301-31-301-324-2010 -  CEDO-CEDO-Community Development-CDBG - Housing Initiative Prog-2010"/>
        <s v="[Organization Set].[Full Org Set Code And Description].&amp;[301-31-301-324-2011 -  CEDO-CEDO-Community Development-CDBG - Housing Initiative Prog-2011]" c="301-31-301-324-2011 -  CEDO-CEDO-Community Development-CDBG - Housing Initiative Prog-2011"/>
        <s v="[Organization Set].[Full Org Set Code And Description].&amp;[301-31-301-324-2012 -  CEDO-CEDO-Community Development-CDBG - Housing Initiative Prog-2012]" c="301-31-301-324-2012 -  CEDO-CEDO-Community Development-CDBG - Housing Initiative Prog-2012"/>
        <s v="[Organization Set].[Full Org Set Code And Description].&amp;[301-31-301-324-2013 -  CEDO-CEDO-Community Development-CDBG - Housing Initiative Prog-2013]" c="301-31-301-324-2013 -  CEDO-CEDO-Community Development-CDBG - Housing Initiative Prog-2013"/>
        <s v="[Organization Set].[Full Org Set Code And Description].&amp;[301-31-301-325-2009 -  CEDO-CEDO-Community Development-CDBG - Neighborhood Revital-2009]" c="301-31-301-325-2009 -  CEDO-CEDO-Community Development-CDBG - Neighborhood Revital-2009"/>
        <s v="[Organization Set].[Full Org Set Code And Description].&amp;[301-31-301-325-2010 -  CEDO-CEDO-Community Development-CDBG - Neighborhood Revital-2010]" c="301-31-301-325-2010 -  CEDO-CEDO-Community Development-CDBG - Neighborhood Revital-2010"/>
        <s v="[Organization Set].[Full Org Set Code And Description].&amp;[301-31-301-325-2011 -  CEDO-CEDO-Community Development-CDBG - Neighborhood Revital-2011]" c="301-31-301-325-2011 -  CEDO-CEDO-Community Development-CDBG - Neighborhood Revital-2011"/>
        <s v="[Organization Set].[Full Org Set Code And Description].&amp;[301-31-301-325-2012 -  CEDO-CEDO-Community Development-CDBG - Neighborhood Revital-2012]" c="301-31-301-325-2012 -  CEDO-CEDO-Community Development-CDBG - Neighborhood Revital-2012"/>
        <s v="[Organization Set].[Full Org Set Code And Description].&amp;[301-31-301-325-2013 -  CEDO-CEDO-Community Development-CDBG - Neighborhood Revital-2013]" c="301-31-301-325-2013 -  CEDO-CEDO-Community Development-CDBG - Neighborhood Revital-2013"/>
        <s v="[Organization Set].[Full Org Set Code And Description].&amp;[301-31-301-326 -  CEDO-CEDO-Community Development-HUD]" c="301-31-301-326 -  CEDO-CEDO-Community Development-HUD"/>
        <s v="[Organization Set].[Full Org Set Code And Description].&amp;[301-31-305-315 -  CEDO-CEDO-Housing-HOME]" c="301-31-305-315 -  CEDO-CEDO-Housing-HOME"/>
        <s v="[Organization Set].[Full Org Set Code And Description].&amp;[301-31-305-316 -  CEDO-CEDO-Housing-Burlington Housing Trust]" c="301-31-305-316 -  CEDO-CEDO-Housing-Burlington Housing Trust"/>
        <s v="[Organization Set].[Full Org Set Code And Description].&amp;[301-31-305-317 -  CEDO-CEDO-Housing-Lead]" c="301-31-305-317 -  CEDO-CEDO-Housing-Lead"/>
        <s v="[Organization Set].[Full Org Set Code And Description].&amp;[301-31-315 -  CEDO-CEDO-Community Justice]" c="301-31-315 -  CEDO-CEDO-Community Justice"/>
        <s v="[Organization Set].[Full Org Set Code And Description].&amp;[301-31-315-360 -  CEDO-CEDO-Community Justice-Safer Communities]" c="301-31-315-360 -  CEDO-CEDO-Community Justice-Safer Communities"/>
        <s v="[Organization Set].[Full Org Set Code And Description].&amp;[301-31-315-361 -  CEDO-CEDO-Community Justice-General]" c="301-31-315-361 -  CEDO-CEDO-Community Justice-General"/>
        <s v="[Organization Set].[Full Org Set Code And Description].&amp;[301-31-315-362 -  CEDO-CEDO-Community Justice-VOCA/PJ]" c="301-31-315-362 -  CEDO-CEDO-Community Justice-VOCA/PJ"/>
        <s v="[Organization Set].[Full Org Set Code And Description].&amp;[301-31-315-363 -  CEDO-CEDO-Community Justice-2nd Chance COSA]" c="301-31-315-363 -  CEDO-CEDO-Community Justice-2nd Chance COSA"/>
        <s v="[Organization Set].[Full Org Set Code And Description].&amp;[301-31-315-364 -  CEDO-CEDO-Community Justice-RICC]" c="301-31-315-364 -  CEDO-CEDO-Community Justice-RICC"/>
        <s v="[Organization Set].[Full Org Set Code And Description].&amp;[301-31-315-365 -  CEDO-CEDO-Community Justice-Graffiti Coordinator]" c="301-31-315-365 -  CEDO-CEDO-Community Justice-Graffiti Coordinator"/>
        <s v="[Organization Set].[Full Org Set Code And Description].&amp;[301-31-315-366 -  CEDO-CEDO-Community Justice-2nd Chance - HC MEND]" c="301-31-315-366 -  CEDO-CEDO-Community Justice-2nd Chance - HC MEND"/>
        <s v="[Organization Set].[Full Org Set Code And Description].&amp;[301-31-315-367-2009 -  CEDO-CEDO-Community Justice-JAG-2009]" c="301-31-315-367-2009 -  CEDO-CEDO-Community Justice-JAG-2009"/>
        <s v="[Organization Set].[Full Org Set Code And Description].&amp;[301-31-315-367-2010 -  CEDO-CEDO-Community Justice-JAG-2010]" c="301-31-315-367-2010 -  CEDO-CEDO-Community Justice-JAG-2010"/>
        <s v="[Organization Set].[Full Org Set Code And Description].&amp;[301-31-315-367-2011 -  CEDO-CEDO-Community Justice-JAG-2011]" c="301-31-315-367-2011 -  CEDO-CEDO-Community Justice-JAG-2011"/>
        <s v="[Organization Set].[Full Org Set Code And Description].&amp;[301-31-315-367-2012 -  CEDO-CEDO-Community Justice-JAG-2012]" c="301-31-315-367-2012 -  CEDO-CEDO-Community Justice-JAG-2012"/>
        <s v="[Organization Set].[Full Org Set Code And Description].&amp;[301-31-315-368-2011 -  CEDO-CEDO-Community Justice-CJC-2011]" c="301-31-315-368-2011 -  CEDO-CEDO-Community Justice-CJC-2011"/>
        <s v="[Organization Set].[Full Org Set Code And Description].&amp;[301-31-330-340 -  CEDO-CEDO-Special Projects-Legacy]" c="301-31-330-340 -  CEDO-CEDO-Special Projects-Legacy"/>
        <s v="[Organization Set].[Full Org Set Code And Description].&amp;[301-31-330-341 -  CEDO-CEDO-Special Projects-Legacy SEIP]" c="301-31-330-341 -  CEDO-CEDO-Special Projects-Legacy SEIP"/>
        <s v="[Organization Set].[Full Org Set Code And Description].&amp;[301-31-330-342 -  CEDO-CEDO-Special Projects-EPA - Brownfield]" c="301-31-330-342 -  CEDO-CEDO-Special Projects-EPA - Brownfield"/>
        <s v="[Organization Set].[Full Org Set Code And Description].&amp;[301-31-330-343 -  CEDO-CEDO-Special Projects-Battlefield]" c="301-31-330-343 -  CEDO-CEDO-Special Projects-Battlefield"/>
        <s v="[Organization Set].[Full Org Set Code And Description].&amp;[301-31-330-344 -  CEDO-CEDO-Special Projects-Micro-Enterprise]" c="301-31-330-344 -  CEDO-CEDO-Special Projects-Micro-Enterprise"/>
        <s v="[Organization Set].[Full Org Set Code And Description].&amp;[301-31-330-345 -  CEDO-CEDO-Special Projects-Legacy _ECOS]" c="301-31-330-345 -  CEDO-CEDO-Special Projects-Legacy _ECOS"/>
        <s v="[Organization Set].[Full Org Set Code And Description].&amp;[400-35-000 -  Airport-Airport-Admin]" c="400-35-000 -  Airport-Airport-Admin"/>
        <s v="[Organization Set].[Full Org Set Code And Description].&amp;[400-35-430 -  Airport-Airport-Terminal Operations]" c="400-35-430 -  Airport-Airport-Terminal Operations"/>
        <s v="[Organization Set].[Full Org Set Code And Description].&amp;[400-35-431 -  Airport-Airport-Airfield Operations]" c="400-35-431 -  Airport-Airport-Airfield Operations"/>
        <s v="[Organization Set].[Full Org Set Code And Description].&amp;[400-35-432 -  Airport-Airport-Industrial Park]" c="400-35-432 -  Airport-Airport-Industrial Park"/>
        <s v="[Organization Set].[Full Org Set Code And Description].&amp;[400-35-433-600 -  Airport-Airport-Parking Operations-Parking Garage]" c="400-35-433-600 -  Airport-Airport-Parking Operations-Parking Garage"/>
        <s v="[Organization Set].[Full Org Set Code And Description].&amp;[400-35-433-601 -  Airport-Airport-Parking Operations-Park &amp; Shuttle]" c="400-35-433-601 -  Airport-Airport-Parking Operations-Park &amp; Shuttle"/>
        <s v="[Organization Set].[Full Org Set Code And Description].&amp;[400-35-434 -  Airport-Airport-Other Properties]" c="400-35-434 -  Airport-Airport-Other Properties"/>
        <s v="[Organization Set].[Full Org Set Code And Description].&amp;[401-35-000-800 -  Airport General Capital-Airport-Admin-Open]" c="401-35-000-800 -  Airport General Capital-Airport-Admin-Open"/>
        <s v="[Organization Set].[Full Org Set Code And Description].&amp;[404-35-700 -  AIP 87 - Land Acq 2011-Airport-Capital Projects]" c="404-35-700 -  AIP 87 - Land Acq 2011-Airport-Capital Projects"/>
        <s v="[Organization Set].[Full Org Set Code And Description].&amp;[405-35-700 -  AIP 84 - LAND 2010 PHASE 2-Airport-Capital Projects]" c="405-35-700 -  AIP 84 - LAND 2010 PHASE 2-Airport-Capital Projects"/>
        <s v="[Organization Set].[Full Org Set Code And Description].&amp;[406-35-700 -  AIP89-2012 Development-Airport-Capital Projects]" c="406-35-700 -  AIP89-2012 Development-Airport-Capital Projects"/>
        <s v="[Organization Set].[Full Org Set Code And Description].&amp;[407-35-700 -  AIP88 - LAND 2011B-Airport-Capital Projects]" c="407-35-700 -  AIP88 - LAND 2011B-Airport-Capital Projects"/>
        <s v="[Organization Set].[Full Org Set Code And Description].&amp;[408-35-700 -  AIP DBE PLAN-Airport-Capital Projects]" c="408-35-700 -  AIP DBE PLAN-Airport-Capital Projects"/>
        <s v="[Organization Set].[Full Org Set Code And Description].&amp;[409-35-700 -  AIP 81 - LAND 2010 PROPERTIES-Airport-Capital Projects]" c="409-35-700 -  AIP 81 - LAND 2010 PROPERTIES-Airport-Capital Projects"/>
        <s v="[Organization Set].[Full Org Set Code And Description].&amp;[410-35-700 -  AIP 86 - WILDLIFE HAZARD-Airport-Capital Projects]" c="410-35-700 -  AIP 86 - WILDLIFE HAZARD-Airport-Capital Projects"/>
        <s v="[Organization Set].[Full Org Set Code And Description].&amp;[412-35-700 -  AIP_ - TAXIWAY G PH6A-Airport-Capital Projects]" c="412-35-700 -  AIP_ - TAXIWAY G PH6A-Airport-Capital Projects"/>
        <s v="[Organization Set].[Full Org Set Code And Description].&amp;[415-35-700 -  AIP__ - BUILDING DEMOLITION-Airport-Capital Projects]" c="415-35-700 -  AIP__ - BUILDING DEMOLITION-Airport-Capital Projects"/>
        <s v="[Organization Set].[Full Org Set Code And Description].&amp;[421-35-700 -  AIP 74 - LAND 09 NOISE-Airport-Capital Projects]" c="421-35-700 -  AIP 74 - LAND 09 NOISE-Airport-Capital Projects"/>
        <s v="[Organization Set].[Full Org Set Code And Description].&amp;[426-35-700 -  AIP 78 - Land 2010 Noise-Airport-Capital Projects]" c="426-35-700 -  AIP 78 - Land 2010 Noise-Airport-Capital Projects"/>
        <s v="[Organization Set].[Full Org Set Code And Description].&amp;[429-35-700 -  AIP90- Engineering Design Servic-Airport-Capital Projects]" c="429-35-700 -  AIP90- Engineering Design Servic-Airport-Capital Projects"/>
        <s v="[Organization Set].[Full Org Set Code And Description].&amp;[430-35-700 -  AIP91-Part150 NEM Update-Airport-Capital Projects]" c="430-35-700 -  AIP91-Part150 NEM Update-Airport-Capital Projects"/>
        <s v="[Organization Set].[Full Org Set Code And Description].&amp;[431-35-700 -  AIP 93- Glycol Treatment Plan-Airport-Capital Projects]" c="431-35-700 -  AIP 93- Glycol Treatment Plan-Airport-Capital Projects"/>
        <s v="[Organization Set].[Full Org Set Code And Description].&amp;[432-35-700 -  AIP - 92  LAND- 2012 A  NOISE-Airport-Capital Projects]" c="432-35-700 -  AIP - 92  LAND- 2012 A  NOISE-Airport-Capital Projects"/>
        <s v="[Organization Set].[Full Org Set Code And Description].&amp;[433-35-700 -  AIP - 94 LAND-2012 B NOISE-Airport-Capital Projects]" c="433-35-700 -  AIP - 94 LAND-2012 B NOISE-Airport-Capital Projects"/>
        <s v="[Organization Set].[Full Org Set Code And Description].&amp;[450-35-700 -  PFC-Airport-Capital Projects]" c="450-35-700 -  PFC-Airport-Capital Projects"/>
        <s v="[Organization Set].[Full Org Set Code And Description].&amp;[460-19-400-000 -  Water-Public Works-Water-Administration]" c="460-19-400-000 -  Water-Public Works-Water-Administration"/>
        <s v="[Organization Set].[Full Org Set Code And Description].&amp;[460-19-400-410 -  Water-Public Works-Water-Production]" c="460-19-400-410 -  Water-Public Works-Water-Production"/>
        <s v="[Organization Set].[Full Org Set Code And Description].&amp;[460-19-400-411 -  Water-Public Works-Water-Distribution]" c="460-19-400-411 -  Water-Public Works-Water-Distribution"/>
        <s v="[Organization Set].[Full Org Set Code And Description].&amp;[460-19-400-412 -  Water-Public Works-Water-Metering]" c="460-19-400-412 -  Water-Public Works-Water-Metering"/>
        <s v="[Organization Set].[Full Org Set Code And Description].&amp;[460-19-400-413 -  Water-Public Works-Water-Billing]" c="460-19-400-413 -  Water-Public Works-Water-Billing"/>
        <s v="[Organization Set].[Full Org Set Code And Description].&amp;[480-19-425-000 -  Wastewater-Public Works-Wastewater-Administration]" c="480-19-425-000 -  Wastewater-Public Works-Wastewater-Administration"/>
        <s v="[Organization Set].[Full Org Set Code And Description].&amp;[480-19-425-430 -  Wastewater-Public Works-Wastewater-Main Plant]" c="480-19-425-430 -  Wastewater-Public Works-Wastewater-Main Plant"/>
        <s v="[Organization Set].[Full Org Set Code And Description].&amp;[480-19-425-431 -  Wastewater-Public Works-Wastewater-North Plant]" c="480-19-425-431 -  Wastewater-Public Works-Wastewater-North Plant"/>
        <s v="[Organization Set].[Full Org Set Code And Description].&amp;[480-19-425-432 -  Wastewater-Public Works-Wastewater-East Plant]" c="480-19-425-432 -  Wastewater-Public Works-Wastewater-East Plant"/>
        <s v="[Organization Set].[Full Org Set Code And Description].&amp;[480-19-425-433 -  Wastewater-Public Works-Wastewater-Pump Stations]" c="480-19-425-433 -  Wastewater-Public Works-Wastewater-Pump Stations"/>
        <s v="[Organization Set].[Full Org Set Code And Description].&amp;[483-43-000 -  Burlington Telecom-Burlington Telecom-Admin]" c="483-43-000 -  Burlington Telecom-Burlington Telecom-Admin"/>
        <s v="[Organization Set].[Full Org Set Code And Description].&amp;[483-43-460 -  Burlington Telecom-Burlington Telecom-Outside Plant]" c="483-43-460 -  Burlington Telecom-Burlington Telecom-Outside Plant"/>
        <s v="[Organization Set].[Full Org Set Code And Description].&amp;[483-43-461 -  Burlington Telecom-Burlington Telecom-Network Operations]" c="483-43-461 -  Burlington Telecom-Burlington Telecom-Network Operations"/>
        <s v="[Organization Set].[Full Org Set Code And Description].&amp;[483-43-462 -  Burlington Telecom-Burlington Telecom-Cost of Goods Sold]" c="483-43-462 -  Burlington Telecom-Burlington Telecom-Cost of Goods Sold"/>
        <s v="[Organization Set].[Full Org Set Code And Description].&amp;[483-43-463 -  Burlington Telecom-Burlington Telecom-Sales]" c="483-43-463 -  Burlington Telecom-Burlington Telecom-Sales"/>
        <s v="[Organization Set].[Full Org Set Code And Description].&amp;[483-43-464 -  Burlington Telecom-Burlington Telecom-Customer Service &amp; Marketing]" c="483-43-464 -  Burlington Telecom-Burlington Telecom-Customer Service &amp; Marketing"/>
        <s v="[Organization Set].[Full Org Set Code And Description].&amp;[483-43-465 -  Burlington Telecom-Burlington Telecom-Help Desk]" c="483-43-465 -  Burlington Telecom-Burlington Telecom-Help Desk"/>
        <s v="[Organization Set].[Full Org Set Code And Description].&amp;[483-43-466 -  Burlington Telecom-Burlington Telecom-Legal &amp; Regulatory]" c="483-43-466 -  Burlington Telecom-Burlington Telecom-Legal &amp; Regulatory"/>
        <s v="[Organization Set].[Full Org Set Code And Description].&amp;[501-00-000 -  Perpetual Care -Non-Departmental-Admin]" c="501-00-000 -  Perpetual Care -Non-Departmental-Admin"/>
        <s v="[Organization Set].[Full Org Set Code And Description].&amp;[603-60-600 -  Community Development-BCDC-BCDC]" c="603-60-600 -  Community Development-BCDC-BCDC"/>
        <s v="[Organization Set].[Full Org Set Code And Description].&amp;[700-04-700 -  Capital Fund - General-Clerk/Treasurer-Capital Projects]" c="700-04-700 -  Capital Fund - General-Clerk/Treasurer-Capital Projects"/>
        <s v="[Organization Set].[Full Org Set Code And Description].&amp;[700-23-000-701 -  Capital Fund - General-Parks and Recreation-Admin-Pennies for Parks]" c="700-23-000-701 -  Capital Fund - General-Parks and Recreation-Admin-Pennies for Parks"/>
        <s v="[Organization Set].[Full Org Set Code And Description].&amp;[700-23-000-702 -  Capital Fund - General-Parks and Recreation-Admin-Greenbelt]" c="700-23-000-702 -  Capital Fund - General-Parks and Recreation-Admin-Greenbelt"/>
        <s v="[Organization Set].[Full Org Set Code And Description].&amp;[700-23-000-703 -  Capital Fund - General-Parks and Recreation-Admin-Conservation Legacy]" c="700-23-000-703 -  Capital Fund - General-Parks and Recreation-Admin-Conservation Legacy"/>
        <s v="[Organization Set].[Full Org Set Code And Description].&amp;[701-19-700 -  SE NBRH Transit Capital Project-Public Works-Capital Projects]" c="701-19-700 -  SE NBRH Transit Capital Project-Public Works-Capital Projects"/>
        <s v="[Organization Set].[Full Org Set Code And Description].&amp;[705-19-700 -  Capital Fund - Engineering 5000 -Public Works-Capital Projects]" c="705-19-700 -  Capital Fund - Engineering 5000 -Public Works-Capital Projects"/>
        <s v="[Organization Set].[Full Org Set Code And Description].&amp;[706-19-700 -  Capital Fund - FEMA-Public Works-Capital Projects]" c="706-19-700 -  Capital Fund - FEMA-Public Works-Capital Projects"/>
        <s v="[Organization Set].[Full Org Set Code And Description].&amp;[708-19-700 -  Church Street Improvements-Public Works-Capital Projects]" c="708-19-700 -  Church Street Improvements-Public Works-Capital Projects"/>
        <s v="[Organization Set].[Full Org Set Code And Description].&amp;[709-19-150-700 -  Capital - DPW Projects-Public Works-Engineering-Street Capital]" c="709-19-150-700 -  Capital - DPW Projects-Public Works-Engineering-Street Capital"/>
        <s v="[Organization Set].[Full Org Set Code And Description].&amp;[709-19-150-800 -  Capital - DPW Projects-Public Works-Engineering-Open]" c="709-19-150-800 -  Capital - DPW Projects-Public Works-Engineering-Open"/>
        <s v="[Organization Set].[Full Org Set Code And Description].&amp;[709-19-150-801 -  Capital - DPW Projects-Public Works-Engineering-FHWA]" c="709-19-150-801 -  Capital - DPW Projects-Public Works-Engineering-FHWA"/>
        <s v="[Organization Set].[Full Org Set Code And Description].&amp;[709-19-150-802 -  Capital - DPW Projects-Public Works-Engineering-Open 2]" c="709-19-150-802 -  Capital - DPW Projects-Public Works-Engineering-Open 2"/>
        <s v="[Organization Set].[Full Org Set Code And Description].&amp;[709-19-150-803 -  Capital - DPW Projects-Public Works-Engineering-Sidewalk Improvement Projects]" c="709-19-150-803 -  Capital - DPW Projects-Public Works-Engineering-Sidewalk Improvement Projects"/>
        <s v="[Organization Set].[Full Org Set Code And Description].&amp;[709-19-150-804 -  Capital - DPW Projects-Public Works-Engineering-Federal Transit Administration]" c="709-19-150-804 -  Capital - DPW Projects-Public Works-Engineering-Federal Transit Administration"/>
        <s v="[Organization Set].[Full Org Set Code And Description].&amp;[709-19-700 -  Capital - DPW Projects-Public Works-Capital Projects]" c="709-19-700 -  Capital - DPW Projects-Public Works-Capital Projects"/>
        <s v="[Organization Set].[Full Org Set Code And Description].&amp;[712-19-700 -  Calahan Field Restoration-Public Works-Capital Projects]" c="712-19-700 -  Calahan Field Restoration-Public Works-Capital Projects"/>
        <s v="[Organization Set].[Full Org Set Code And Description].&amp;[715-19-700 -  Waterfront Access-Public Works-Capital Projects]" c="715-19-700 -  Waterfront Access-Public Works-Capital Projects"/>
        <s v="[Organization Set].[Full Org Set Code And Description].&amp;[716-19-700 -  Wayfinding-Public Works-Capital Projects]" c="716-19-700 -  Wayfinding-Public Works-Capital Projects"/>
        <s v="[Organization Set].[Full Org Set Code And Description].&amp;[718-19-700 -  Champlain Parkway-Public Works-Capital Projects]" c="718-19-700 -  Champlain Parkway-Public Works-Capital Projects"/>
        <s v="[Organization Set].[Full Org Set Code And Description].&amp;[724-19-700 -  ARRA Financing-Public Works-Capital Projects]" c="724-19-700 -  ARRA Financing-Public Works-Capital Projects"/>
        <s v="[Organization Set].[Full Org Set Code And Description].&amp;[745-19-700 -  Moran Plant-Public Works-Capital Projects]" c="745-19-700 -  Moran Plant-Public Works-Capital Projects"/>
        <s v="[Organization Set].[Full Org Set Code And Description].&amp;[745-31-700 -  Moran Plant-CEDO-Capital Projects]" c="745-31-700 -  Moran Plant-CEDO-Capital Projects"/>
        <s v="[Organization Set].[Full Org Set Code And Description].&amp;[None -  None]" c="None -  None"/>
      </sharedItems>
    </cacheField>
    <cacheField name="[GL Account].[Account Type].[Account Type]" caption="Account Type" numFmtId="0" hierarchy="65" level="1">
      <sharedItems count="2">
        <s v="[GL Account].[Account Type].&amp;[Expenses]" c="Expenses"/>
        <s v="[GL Account].[Account Type].&amp;[Revenue]" c="Revenue"/>
      </sharedItems>
    </cacheField>
    <cacheField name="[GL Date].[Fiscal].[Fiscal Year]" caption="Fiscal Year" numFmtId="0" hierarchy="94" level="1">
      <sharedItems count="2">
        <s v="[GL Date].[Fiscal].[Fiscal Year].&amp;[2013]" c="Fiscal Calendar 2013"/>
        <s v="[GL Date].[Fiscal].[Fiscal Year].&amp;[2014]" c="Fiscal Calendar 2014"/>
      </sharedItems>
    </cacheField>
    <cacheField name="[GL Date].[Fiscal].[Fiscal Quarter]" caption="Fiscal Quarter" numFmtId="0" hierarchy="94" level="2">
      <sharedItems containsSemiMixedTypes="0" containsString="0"/>
    </cacheField>
    <cacheField name="[GL Date].[Fiscal].[Fiscal Month]" caption="Fiscal Month" numFmtId="0" hierarchy="94" level="3">
      <sharedItems containsSemiMixedTypes="0" containsString="0"/>
    </cacheField>
    <cacheField name="[GL Date].[Fiscal].[Fiscal Day]" caption="Fiscal Day" numFmtId="0" hierarchy="94" level="4">
      <sharedItems containsSemiMixedTypes="0" containsString="0"/>
    </cacheField>
    <cacheField name="[GL Date].[Fiscal].[Fiscal Quarter].[Fiscal Year]" caption="Fiscal Year" propertyName="Fiscal Year" numFmtId="0" hierarchy="94" level="2" memberPropertyField="1">
      <sharedItems containsSemiMixedTypes="0" containsString="0"/>
    </cacheField>
    <cacheField name="[GL Date].[Fiscal].[Fiscal Month].[Fiscal Quarter]" caption="Fiscal Quarter" propertyName="Fiscal Quarter" numFmtId="0" hierarchy="94" level="3" memberPropertyField="1">
      <sharedItems containsSemiMixedTypes="0" containsString="0"/>
    </cacheField>
    <cacheField name="[GL Date].[Fiscal].[Fiscal Day].[Fiscal Month]" caption="Fiscal Month" propertyName="Fiscal Month" numFmtId="0" hierarchy="94" level="4" memberPropertyField="1">
      <sharedItems containsSemiMixedTypes="0" containsString="0"/>
    </cacheField>
    <cacheField name="[GL Date].[Fiscal].[Fiscal Day].[Fiscal Week]" caption="Fiscal Week" propertyName="Fiscal Week" numFmtId="0" hierarchy="94" level="4" memberPropertyField="1">
      <sharedItems containsSemiMixedTypes="0" containsString="0"/>
    </cacheField>
    <cacheField name="[Balance Months].[Fiscal Month].[Fiscal Month]" caption="Fiscal Month" numFmtId="0" hierarchy="13" level="1">
      <sharedItems containsSemiMixedTypes="0" containsString="0"/>
    </cacheField>
    <cacheField name="[Organization Set].[Level 1].[Level 1]" caption="Level 1" numFmtId="0" hierarchy="146" level="1">
      <sharedItems count="46">
        <s v="[Organization Set].[Level 1].&amp;[101  General Fund]" c="101  General Fund"/>
        <s v="[Organization Set].[Level 1].&amp;[125  Retirement]" c="125  Retirement"/>
        <s v="[Organization Set].[Level 1].&amp;[150  Self Insurance]" c="150  Self Insurance"/>
        <s v="[Organization Set].[Level 1].&amp;[175  Liability Ins. &amp; Workers Comp.]" c="175  Liability Ins. &amp; Workers Comp."/>
        <s v="[Organization Set].[Level 1].&amp;[230  Church Street Marketplace]" c="230  Church Street Marketplace"/>
        <s v="[Organization Set].[Level 1].&amp;[235  Tax Increment Financing (TIF)]" c="235  Tax Increment Financing (TIF)"/>
        <s v="[Organization Set].[Level 1].&amp;[245  Stormwater]" c="245  Stormwater"/>
        <s v="[Organization Set].[Level 1].&amp;[264  Traffic]" c="264  Traffic"/>
        <s v="[Organization Set].[Level 1].&amp;[301  CEDO]" c="301  CEDO"/>
        <s v="[Organization Set].[Level 1].&amp;[400  Airport]" c="400  Airport"/>
        <s v="[Organization Set].[Level 1].&amp;[401  Airport General Capital]" c="401  Airport General Capital"/>
        <s v="[Organization Set].[Level 1].&amp;[404  AIP 87 - Land Acq 2011]" c="404  AIP 87 - Land Acq 2011"/>
        <s v="[Organization Set].[Level 1].&amp;[405  AIP 84 - LAND 2010 PHASE 2]" c="405  AIP 84 - LAND 2010 PHASE 2"/>
        <s v="[Organization Set].[Level 1].&amp;[406  AIP89-2012 Development]" c="406  AIP89-2012 Development"/>
        <s v="[Organization Set].[Level 1].&amp;[407  AIP88 - LAND 2011B]" c="407  AIP88 - LAND 2011B"/>
        <s v="[Organization Set].[Level 1].&amp;[408  AIP DBE PLAN]" c="408  AIP DBE PLAN"/>
        <s v="[Organization Set].[Level 1].&amp;[409  AIP 81 - LAND 2010 PROPERTIES]" c="409  AIP 81 - LAND 2010 PROPERTIES"/>
        <s v="[Organization Set].[Level 1].&amp;[410  AIP 86 - WILDLIFE HAZARD]" c="410  AIP 86 - WILDLIFE HAZARD"/>
        <s v="[Organization Set].[Level 1].&amp;[412  AIP_ - TAXIWAY G PH6A]" c="412  AIP_ - TAXIWAY G PH6A"/>
        <s v="[Organization Set].[Level 1].&amp;[415  AIP__ - BUILDING DEMOLITION]" c="415  AIP__ - BUILDING DEMOLITION"/>
        <s v="[Organization Set].[Level 1].&amp;[421  AIP 74 - LAND 09 NOISE]" c="421  AIP 74 - LAND 09 NOISE"/>
        <s v="[Organization Set].[Level 1].&amp;[426  AIP 78 - LAND 2010 NOISE]" c="426  AIP 78 - LAND 2010 NOISE"/>
        <s v="[Organization Set].[Level 1].&amp;[429  AIP90- Engineering Design Servic]" c="429  AIP90- Engineering Design Servic"/>
        <s v="[Organization Set].[Level 1].&amp;[430  AIP91-Part150 NEM Update]" c="430  AIP91-Part150 NEM Update"/>
        <s v="[Organization Set].[Level 1].&amp;[431  AIP 93- Glycol Treatment Plan]" c="431  AIP 93- Glycol Treatment Plan"/>
        <s v="[Organization Set].[Level 1].&amp;[432  AIP - 92  LAND- 2012 A  NOISE]" c="432  AIP - 92  LAND- 2012 A  NOISE"/>
        <s v="[Organization Set].[Level 1].&amp;[433  AIP - 94 LAND-2012 B NOISE]" c="433  AIP - 94 LAND-2012 B NOISE"/>
        <s v="[Organization Set].[Level 1].&amp;[450  PFC]" c="450  PFC"/>
        <s v="[Organization Set].[Level 1].&amp;[460  Water]" c="460  Water"/>
        <s v="[Organization Set].[Level 1].&amp;[480  Wastewater]" c="480  Wastewater"/>
        <s v="[Organization Set].[Level 1].&amp;[483  Burlington Telecom]" c="483  Burlington Telecom"/>
        <s v="[Organization Set].[Level 1].&amp;[501  Perpetual Care]" c="501  Perpetual Care"/>
        <s v="[Organization Set].[Level 1].&amp;[603  Community Development]" c="603  Community Development"/>
        <s v="[Organization Set].[Level 1].&amp;[700  Capital Fund - General]" c="700  Capital Fund - General"/>
        <s v="[Organization Set].[Level 1].&amp;[701  SE NBRH Transit Capital Project]" c="701  SE NBRH Transit Capital Project"/>
        <s v="[Organization Set].[Level 1].&amp;[705  Capital Fund - Engineering 5000]" c="705  Capital Fund - Engineering 5000"/>
        <s v="[Organization Set].[Level 1].&amp;[706  Capital Fund - FEMA]" c="706  Capital Fund - FEMA"/>
        <s v="[Organization Set].[Level 1].&amp;[708  Church Street Improvements]" c="708  Church Street Improvements"/>
        <s v="[Organization Set].[Level 1].&amp;[709  Capital - DPW Projects]" c="709  Capital - DPW Projects"/>
        <s v="[Organization Set].[Level 1].&amp;[712  Calahan Field Restoration]" c="712  Calahan Field Restoration"/>
        <s v="[Organization Set].[Level 1].&amp;[715  Waterfront Access]" c="715  Waterfront Access"/>
        <s v="[Organization Set].[Level 1].&amp;[716  Wayfinding]" c="716  Wayfinding"/>
        <s v="[Organization Set].[Level 1].&amp;[718  Champlain Parkway]" c="718  Champlain Parkway"/>
        <s v="[Organization Set].[Level 1].&amp;[724  ARRA Financing]" c="724  ARRA Financing"/>
        <s v="[Organization Set].[Level 1].&amp;[745  Moran Plant]" c="745  Moran Plant"/>
        <s v="[Organization Set].[Level 1].&amp;[None]" c="None"/>
      </sharedItems>
    </cacheField>
    <cacheField name="[Measures].[Actual Amount - Reporting]" caption="Actual Amount - Reporting" numFmtId="0" hierarchy="324" level="32767"/>
    <cacheField name="[Measures].[Amended Budget - Reporting]" caption="Amended Budget - Reporting" numFmtId="0" hierarchy="339" level="32767"/>
  </cacheFields>
  <cacheHierarchies count="363">
    <cacheHierarchy uniqueName="[AP Invoice].[AP Invoice]" caption="AP Invoice" attribute="1" keyAttribute="1" defaultMemberUniqueName="[AP Invoice].[AP Invoice].[All]" allUniqueName="[AP Invoice].[AP Invoice].[All]" dimensionUniqueName="[AP Invoice]" displayFolder="\;\Properties" count="0" unbalanced="0"/>
    <cacheHierarchy uniqueName="[AP Invoice].[Invoice Batch Status]" caption="Invoice Batch Status" attribute="1" defaultMemberUniqueName="[AP Invoice].[Invoice Batch Status].[All]" allUniqueName="[AP Invoice].[Invoice Batch Status].[All]" dimensionUniqueName="[AP Invoice]" displayFolder="Details" count="0" unbalanced="0"/>
    <cacheHierarchy uniqueName="[AP Invoice].[Invoice Description]" caption="Invoice Description" attribute="1" defaultMemberUniqueName="[AP Invoice].[Invoice Description].[All]" allUniqueName="[AP Invoice].[Invoice Description].[All]" dimensionUniqueName="[AP Invoice]" displayFolder="Details" count="0" unbalanced="0"/>
    <cacheHierarchy uniqueName="[AP Invoice].[Invoice Number]" caption="Invoice Number" attribute="1" defaultMemberUniqueName="[AP Invoice].[Invoice Number].[All]" allUniqueName="[AP Invoice].[Invoice Number].[All]" dimensionUniqueName="[AP Invoice]" displayFolder="Details" count="0" unbalanced="0"/>
    <cacheHierarchy uniqueName="[AP Invoice].[Invoice Process Status]" caption="Invoice Process Status" attribute="1" defaultMemberUniqueName="[AP Invoice].[Invoice Process Status].[All]" allUniqueName="[AP Invoice].[Invoice Process Status].[All]" dimensionUniqueName="[AP Invoice]" displayFolder="Details" count="0" unbalanced="0"/>
    <cacheHierarchy uniqueName="[AR Invoice].[AR Invoice]" caption="AR Invoice" attribute="1" keyAttribute="1" defaultMemberUniqueName="[AR Invoice].[AR Invoice].[All]" allUniqueName="[AR Invoice].[AR Invoice].[All]" dimensionUniqueName="[AR Invoice]" displayFolder="Properties" count="0" unbalanced="0"/>
    <cacheHierarchy uniqueName="[AR Invoice].[AR Invoice Type]" caption="AR Invoice Type" defaultMemberUniqueName="[AR Invoice].[AR Invoice Type].[All]" allUniqueName="[AR Invoice].[AR Invoice Type].[All]" dimensionUniqueName="[AR Invoice]" displayFolder="" count="0" unbalanced="0"/>
    <cacheHierarchy uniqueName="[AR Invoice].[Invoice Category]" caption="Invoice Category" attribute="1" defaultMemberUniqueName="[AR Invoice].[Invoice Category].[All]" allUniqueName="[AR Invoice].[Invoice Category].[All]" dimensionUniqueName="[AR Invoice]" displayFolder="Characteristics" count="0" unbalanced="0"/>
    <cacheHierarchy uniqueName="[AR Invoice].[Invoice Description]" caption="Invoice Description" attribute="1" defaultMemberUniqueName="[AR Invoice].[Invoice Description].[All]" allUniqueName="[AR Invoice].[Invoice Description].[All]" dimensionUniqueName="[AR Invoice]" displayFolder="Characteristics" count="0" unbalanced="0"/>
    <cacheHierarchy uniqueName="[AR Invoice].[Invoice Number]" caption="Invoice Number" attribute="1" defaultMemberUniqueName="[AR Invoice].[Invoice Number].[All]" allUniqueName="[AR Invoice].[Invoice Number].[All]" dimensionUniqueName="[AR Invoice]" displayFolder="\" count="0" unbalanced="0"/>
    <cacheHierarchy uniqueName="[AR Invoice].[Invoice Type]" caption="Invoice Type" attribute="1" defaultMemberUniqueName="[AR Invoice].[Invoice Type].[All]" allUniqueName="[AR Invoice].[Invoice Type].[All]" dimensionUniqueName="[AR Invoice]" displayFolder="Characteristics" count="0" unbalanced="0"/>
    <cacheHierarchy uniqueName="[AR Invoice].[Narrative]" caption="Narrative" attribute="1" defaultMemberUniqueName="[AR Invoice].[Narrative].[All]" allUniqueName="[AR Invoice].[Narrative].[All]" dimensionUniqueName="[AR Invoice]" displayFolder="Details" count="0" unbalanced="0"/>
    <cacheHierarchy uniqueName="[AR Invoice].[Process Status]" caption="Process Status" attribute="1" defaultMemberUniqueName="[AR Invoice].[Process Status].[All]" allUniqueName="[AR Invoice].[Process Status].[All]" dimensionUniqueName="[AR Invoice]" displayFolder="Characteristics" count="0" unbalanced="0"/>
    <cacheHierarchy uniqueName="[Balance Months].[Fiscal Month]" caption="Fiscal Month" attribute="1" defaultMemberUniqueName="[Balance Months].[Fiscal Month].[All]" allUniqueName="[Balance Months].[Fiscal Month].[All]" dimensionUniqueName="[Balance Months]" displayFolder="" count="2" unbalanced="0">
      <fieldsUsage count="2">
        <fieldUsage x="-1"/>
        <fieldUsage x="10"/>
      </fieldsUsage>
    </cacheHierarchy>
    <cacheHierarchy uniqueName="[Balance Months].[Fiscal Month Of Year]" caption="Fiscal Month Of Year" attribute="1" defaultMemberUniqueName="[Balance Months].[Fiscal Month Of Year].[All]" allUniqueName="[Balance Months].[Fiscal Month Of Year].[All]" dimensionUniqueName="[Balance Months]" displayFolder="" count="2" unbalanced="0"/>
    <cacheHierarchy uniqueName="[Balance Months].[Fiscal Year]" caption="Fiscal Year" attribute="1" defaultMemberUniqueName="[Balance Months].[Fiscal Year].[All]" allUniqueName="[Balance Months].[Fiscal Year].[All]" dimensionUniqueName="[Balance Months]" displayFolder="" count="2" unbalanced="0"/>
    <cacheHierarchy uniqueName="[Balance Months].[Rolling Month]" caption="Rolling Month" attribute="1" defaultMemberUniqueName="[Balance Months].[Rolling Month].[All]" allUniqueName="[Balance Months].[Rolling Month].[All]" dimensionUniqueName="[Balance Months]" displayFolder="Rolling Dates" count="0" unbalanced="0"/>
    <cacheHierarchy uniqueName="[Balance Months].[Rolling Year - Fiscal]" caption="Rolling Year - Fiscal" attribute="1" defaultMemberUniqueName="[Balance Months].[Rolling Year - Fiscal].[All]" allUniqueName="[Balance Months].[Rolling Year - Fiscal].[All]" dimensionUniqueName="[Balance Months]" displayFolder="Rolling Dates" count="0" unbalanced="0"/>
    <cacheHierarchy uniqueName="[Balance Sheet Journal Type].[Journal Type]" caption="Journal Type" attribute="1" defaultMemberUniqueName="[Balance Sheet Journal Type].[Journal Type].[All]" allUniqueName="[Balance Sheet Journal Type].[Journal Type].[All]" dimensionUniqueName="[Balance Sheet Journal Type]" displayFolder="" count="0" unbalanced="0"/>
    <cacheHierarchy uniqueName="[Check].[Address Line 1]" caption="Address Line 1" attribute="1" defaultMemberUniqueName="[Check].[Address Line 1].[All]" allUniqueName="[Check].[Address Line 1].[All]" dimensionUniqueName="[Check]" displayFolder="Details\Address" count="0" unbalanced="0"/>
    <cacheHierarchy uniqueName="[Check].[Address Line 2]" caption="Address Line 2" attribute="1" defaultMemberUniqueName="[Check].[Address Line 2].[All]" allUniqueName="[Check].[Address Line 2].[All]" dimensionUniqueName="[Check]" displayFolder="Details\Address" count="0" unbalanced="0"/>
    <cacheHierarchy uniqueName="[Check].[Address Line 3]" caption="Address Line 3" attribute="1" defaultMemberUniqueName="[Check].[Address Line 3].[All]" allUniqueName="[Check].[Address Line 3].[All]" dimensionUniqueName="[Check]" displayFolder="Details\Address" count="0" unbalanced="0"/>
    <cacheHierarchy uniqueName="[Check].[Address Name]" caption="Address Name" attribute="1" defaultMemberUniqueName="[Check].[Address Name].[All]" allUniqueName="[Check].[Address Name].[All]" dimensionUniqueName="[Check]" displayFolder="Details\Address" count="0" unbalanced="0"/>
    <cacheHierarchy uniqueName="[Check].[Check]" caption="Check" attribute="1" keyAttribute="1" defaultMemberUniqueName="[Check].[Check].[All]" allUniqueName="[Check].[Check].[All]" dimensionUniqueName="[Check]" displayFolder="Properties" count="0" unbalanced="0"/>
    <cacheHierarchy uniqueName="[Check].[Check Amount]" caption="Check Amount" attribute="1" defaultMemberUniqueName="[Check].[Check Amount].[All]" allUniqueName="[Check].[Check Amount].[All]" dimensionUniqueName="[Check]" displayFolder="Details" count="0" unbalanced="0"/>
    <cacheHierarchy uniqueName="[Check].[Check Number]" caption="Check Number" attribute="1" defaultMemberUniqueName="[Check].[Check Number].[All]" allUniqueName="[Check].[Check Number].[All]" dimensionUniqueName="[Check]" displayFolder="" count="0" unbalanced="0"/>
    <cacheHierarchy uniqueName="[Check].[Check Status]" caption="Check Status" attribute="1" defaultMemberUniqueName="[Check].[Check Status].[All]" allUniqueName="[Check].[Check Status].[All]" dimensionUniqueName="[Check]" displayFolder="Characteristics" count="0" unbalanced="0"/>
    <cacheHierarchy uniqueName="[Check].[Check Type]" caption="Check Type" attribute="1" defaultMemberUniqueName="[Check].[Check Type].[All]" allUniqueName="[Check].[Check Type].[All]" dimensionUniqueName="[Check]" displayFolder="Characteristics" count="0" unbalanced="0"/>
    <cacheHierarchy uniqueName="[Check].[City]" caption="City" attribute="1" defaultMemberUniqueName="[Check].[City].[All]" allUniqueName="[Check].[City].[All]" dimensionUniqueName="[Check]" displayFolder="Details\Address" count="0" unbalanced="0"/>
    <cacheHierarchy uniqueName="[Check].[Direct Deposit Account]" caption="Direct Deposit Account" attribute="1" defaultMemberUniqueName="[Check].[Direct Deposit Account].[All]" allUniqueName="[Check].[Direct Deposit Account].[All]" dimensionUniqueName="[Check]" displayFolder="Details" count="0" unbalanced="0"/>
    <cacheHierarchy uniqueName="[Check].[First Name]" caption="First Name" attribute="1" defaultMemberUniqueName="[Check].[First Name].[All]" allUniqueName="[Check].[First Name].[All]" dimensionUniqueName="[Check]" displayFolder="Details\Name" count="0" unbalanced="0"/>
    <cacheHierarchy uniqueName="[Check].[Last Name]" caption="Last Name" attribute="1" defaultMemberUniqueName="[Check].[Last Name].[All]" allUniqueName="[Check].[Last Name].[All]" dimensionUniqueName="[Check]" displayFolder="Details\Name" count="0" unbalanced="0"/>
    <cacheHierarchy uniqueName="[Check].[Middle Name]" caption="Middle Name" attribute="1" defaultMemberUniqueName="[Check].[Middle Name].[All]" allUniqueName="[Check].[Middle Name].[All]" dimensionUniqueName="[Check]" displayFolder="Details\Name" count="0" unbalanced="0"/>
    <cacheHierarchy uniqueName="[Check].[Source]" caption="Source" attribute="1" defaultMemberUniqueName="[Check].[Source].[All]" allUniqueName="[Check].[Source].[All]" dimensionUniqueName="[Check]" displayFolder="Characteristics" count="0" unbalanced="0"/>
    <cacheHierarchy uniqueName="[Check].[Standard Name]" caption="Standard Name" attribute="1" defaultMemberUniqueName="[Check].[Standard Name].[All]" allUniqueName="[Check].[Standard Name].[All]" dimensionUniqueName="[Check]" displayFolder="Characteristics" count="0" unbalanced="0"/>
    <cacheHierarchy uniqueName="[Check].[State]" caption="State" attribute="1" defaultMemberUniqueName="[Check].[State].[All]" allUniqueName="[Check].[State].[All]" dimensionUniqueName="[Check]" displayFolder="Details\Address" count="0" unbalanced="0"/>
    <cacheHierarchy uniqueName="[Check].[Stop Date]" caption="Stop Date" attribute="1" defaultMemberUniqueName="[Check].[Stop Date].[All]" allUniqueName="[Check].[Stop Date].[All]" dimensionUniqueName="[Check]" displayFolder="Details\Dates" count="0" unbalanced="0"/>
    <cacheHierarchy uniqueName="[Check].[Transaction Date]" caption="Transaction Date" attribute="1" defaultMemberUniqueName="[Check].[Transaction Date].[All]" allUniqueName="[Check].[Transaction Date].[All]" dimensionUniqueName="[Check]" displayFolder="Details\Dates" count="0" unbalanced="0"/>
    <cacheHierarchy uniqueName="[Check].[Transaction Description]" caption="Transaction Description" attribute="1" defaultMemberUniqueName="[Check].[Transaction Description].[All]" allUniqueName="[Check].[Transaction Description].[All]" dimensionUniqueName="[Check]" displayFolder="Details" count="0" unbalanced="0"/>
    <cacheHierarchy uniqueName="[Check].[Zip]" caption="Zip" attribute="1" defaultMemberUniqueName="[Check].[Zip].[All]" allUniqueName="[Check].[Zip].[All]" dimensionUniqueName="[Check]" displayFolder="Details\Address" count="0" unbalanced="0"/>
    <cacheHierarchy uniqueName="[Customer].[Active Status]" caption="Active Status" attribute="1" defaultMemberUniqueName="[Customer].[Active Status].[All]" allUniqueName="[Customer].[Active Status].[All]" dimensionUniqueName="[Customer]" displayFolder="" count="0" unbalanced="0"/>
    <cacheHierarchy uniqueName="[Customer].[Customer First Name]" caption="Customer First Name" attribute="1" defaultMemberUniqueName="[Customer].[Customer First Name].[All]" allUniqueName="[Customer].[Customer First Name].[All]" dimensionUniqueName="[Customer]" displayFolder="Details" count="0" unbalanced="0"/>
    <cacheHierarchy uniqueName="[Customer].[Customer Formal Name]" caption="Customer Formal Name" attribute="1" defaultMemberUniqueName="[Customer].[Customer Formal Name].[All]" allUniqueName="[Customer].[Customer Formal Name].[All]" dimensionUniqueName="[Customer]" displayFolder="Details" count="0" unbalanced="0"/>
    <cacheHierarchy uniqueName="[Customer].[Customer Last Name]" caption="Customer Last Name" attribute="1" defaultMemberUniqueName="[Customer].[Customer Last Name].[All]" allUniqueName="[Customer].[Customer Last Name].[All]" dimensionUniqueName="[Customer]" displayFolder="Details" count="0" unbalanced="0"/>
    <cacheHierarchy uniqueName="[Customer].[Customer Middle Name]" caption="Customer Middle Name" attribute="1" defaultMemberUniqueName="[Customer].[Customer Middle Name].[All]" allUniqueName="[Customer].[Customer Middle Name].[All]" dimensionUniqueName="[Customer]" displayFolder="Details" count="0" unbalanced="0"/>
    <cacheHierarchy uniqueName="[Customer].[Customer Name]" caption="Customer Name" attribute="1" keyAttribute="1" defaultMemberUniqueName="[Customer].[Customer Name].[All]" allUniqueName="[Customer].[Customer Name].[All]" dimensionUniqueName="[Customer]" displayFolder="\;\Properties" count="0" unbalanced="0"/>
    <cacheHierarchy uniqueName="[Customer].[Customer Phone]" caption="Customer Phone" attribute="1" defaultMemberUniqueName="[Customer].[Customer Phone].[All]" allUniqueName="[Customer].[Customer Phone].[All]" dimensionUniqueName="[Customer]" displayFolder="Details" count="0" unbalanced="0"/>
    <cacheHierarchy uniqueName="[Customer].[Customer Type]" caption="Customer Type" attribute="1" defaultMemberUniqueName="[Customer].[Customer Type].[All]" allUniqueName="[Customer].[Customer Type].[All]" dimensionUniqueName="[Customer]" displayFolder="" count="0" unbalanced="0"/>
    <cacheHierarchy uniqueName="[Funding Source].[Funding Source]" caption="Funding Source" attribute="1" keyAttribute="1" defaultMemberUniqueName="[Funding Source].[Funding Source].[All]" allUniqueName="[Funding Source].[Funding Source].[All]" dimensionUniqueName="[Funding Source]" displayFolder="\;\Properties" count="0" unbalanced="0"/>
    <cacheHierarchy uniqueName="[Funding Source].[Source Name]" caption="Source Name" attribute="1" defaultMemberUniqueName="[Funding Source].[Source Name].[All]" allUniqueName="[Funding Source].[Source Name].[All]" dimensionUniqueName="[Funding Source]" displayFolder="Details" count="0" unbalanced="0"/>
    <cacheHierarchy uniqueName="[Funding Source].[Source Type]" caption="Source Type" attribute="1" defaultMemberUniqueName="[Funding Source].[Source Type].[All]" allUniqueName="[Funding Source].[Source Type].[All]" dimensionUniqueName="[Funding Source]" displayFolder="Details" count="0" unbalanced="0"/>
    <cacheHierarchy uniqueName="[GL Account].[Account Classification]" caption="Account Classification" defaultMemberUniqueName="[GL Account].[Account Classification].[All]" allUniqueName="[GL Account].[Account Classification].[All]" dimensionUniqueName="[GL Account]" displayFolder="" count="0" unbalanced="0"/>
    <cacheHierarchy uniqueName="[GL Account].[Account Classification Code 1]" caption="Account Classification Code 1" attribute="1" defaultMemberUniqueName="[GL Account].[Account Classification Code 1].[All]" allUniqueName="[GL Account].[Account Classification Code 1].[All]" dimensionUniqueName="[GL Account]" displayFolder="Account Classification" count="0" unbalanced="0"/>
    <cacheHierarchy uniqueName="[GL Account].[Account Classification Code 2]" caption="Account Classification Code 2" attribute="1" defaultMemberUniqueName="[GL Account].[Account Classification Code 2].[All]" allUniqueName="[GL Account].[Account Classification Code 2].[All]" dimensionUniqueName="[GL Account]" displayFolder="Account Classification" count="0" unbalanced="0"/>
    <cacheHierarchy uniqueName="[GL Account].[Account Classification Code 3]" caption="Account Classification Code 3" attribute="1" defaultMemberUniqueName="[GL Account].[Account Classification Code 3].[All]" allUniqueName="[GL Account].[Account Classification Code 3].[All]" dimensionUniqueName="[GL Account]" displayFolder="Account Classification" count="0" unbalanced="0"/>
    <cacheHierarchy uniqueName="[GL Account].[Account Classification Code And Description 1]" caption="Account Classification Code And Description 1" attribute="1" defaultMemberUniqueName="[GL Account].[Account Classification Code And Description 1].[All]" allUniqueName="[GL Account].[Account Classification Code And Description 1].[All]" dimensionUniqueName="[GL Account]" displayFolder="Account Classification" count="0" unbalanced="0"/>
    <cacheHierarchy uniqueName="[GL Account].[Account Classification Code And Description 2]" caption="Account Classification Code And Description 2" attribute="1" defaultMemberUniqueName="[GL Account].[Account Classification Code And Description 2].[All]" allUniqueName="[GL Account].[Account Classification Code And Description 2].[All]" dimensionUniqueName="[GL Account]" displayFolder="Account Classification" count="0" unbalanced="0"/>
    <cacheHierarchy uniqueName="[GL Account].[Account Classification Code And Description 3]" caption="Account Classification Code And Description 3" attribute="1" defaultMemberUniqueName="[GL Account].[Account Classification Code And Description 3].[All]" allUniqueName="[GL Account].[Account Classification Code And Description 3].[All]" dimensionUniqueName="[GL Account]" displayFolder="Account Classification" count="0" unbalanced="0"/>
    <cacheHierarchy uniqueName="[GL Account].[Account Classification1]" caption="Account Classification1" attribute="1" defaultMemberUniqueName="[GL Account].[Account Classification1].[All]" allUniqueName="[GL Account].[Account Classification1].[All]" dimensionUniqueName="[GL Account]" displayFolder="Account Classification" count="0" unbalanced="0"/>
    <cacheHierarchy uniqueName="[GL Account].[Account Classification2]" caption="Account Classification2" attribute="1" defaultMemberUniqueName="[GL Account].[Account Classification2].[All]" allUniqueName="[GL Account].[Account Classification2].[All]" dimensionUniqueName="[GL Account]" displayFolder="Account Classification" count="0" unbalanced="0"/>
    <cacheHierarchy uniqueName="[GL Account].[Account Classification3]" caption="Account Classification3" attribute="1" defaultMemberUniqueName="[GL Account].[Account Classification3].[All]" allUniqueName="[GL Account].[Account Classification3].[All]" dimensionUniqueName="[GL Account]" displayFolder="Account Classification" count="0" unbalanced="0"/>
    <cacheHierarchy uniqueName="[GL Account].[Account Code]" caption="Account Code" attribute="1" defaultMemberUniqueName="[GL Account].[Account Code].[All]" allUniqueName="[GL Account].[Account Code].[All]" dimensionUniqueName="[GL Account]" displayFolder="Base Account" count="2" unbalanced="0"/>
    <cacheHierarchy uniqueName="[GL Account].[Account Code And Description]" caption="Account Code And Description" attribute="1" defaultMemberUniqueName="[GL Account].[Account Code And Description].[All]" allUniqueName="[GL Account].[Account Code And Description].[All]" dimensionUniqueName="[GL Account]" displayFolder="Base Account" count="0" unbalanced="0"/>
    <cacheHierarchy uniqueName="[GL Account].[Account Description]" caption="Account Description" attribute="1" defaultMemberUniqueName="[GL Account].[Account Description].[All]" allUniqueName="[GL Account].[Account Description].[All]" dimensionUniqueName="[GL Account]" displayFolder="Base Account" count="0" unbalanced="0"/>
    <cacheHierarchy uniqueName="[GL Account].[Account Status]" caption="Account Status" attribute="1" defaultMemberUniqueName="[GL Account].[Account Status].[All]" allUniqueName="[GL Account].[Account Status].[All]" dimensionUniqueName="[GL Account]" displayFolder="Account Details" count="0" unbalanced="0"/>
    <cacheHierarchy uniqueName="[GL Account].[Account Type]" caption="Account Type" attribute="1" defaultMemberUniqueName="[GL Account].[Account Type].[All]" allUniqueName="[GL Account].[Account Type].[All]" dimensionUniqueName="[GL Account]" displayFolder="\" count="2" unbalanced="0">
      <fieldsUsage count="2">
        <fieldUsage x="-1"/>
        <fieldUsage x="1"/>
      </fieldsUsage>
    </cacheHierarchy>
    <cacheHierarchy uniqueName="[GL Account].[Base And Detail Account Code]" caption="Base And Detail Account Code" attribute="1" defaultMemberUniqueName="[GL Account].[Base And Detail Account Code].[All]" allUniqueName="[GL Account].[Base And Detail Account Code].[All]" dimensionUniqueName="[GL Account]" displayFolder="Base Detail Account" count="0" unbalanced="0"/>
    <cacheHierarchy uniqueName="[GL Account].[Base And Detail Account With Both Descriptions]" caption="Base And Detail Account With Both Descriptions" attribute="1" defaultMemberUniqueName="[GL Account].[Base And Detail Account With Both Descriptions].[All]" allUniqueName="[GL Account].[Base And Detail Account With Both Descriptions].[All]" dimensionUniqueName="[GL Account]" displayFolder="Base Detail Account" count="0" unbalanced="0"/>
    <cacheHierarchy uniqueName="[GL Account].[Base And Detail Account With Detail Description]" caption="Base And Detail Account With Detail Description" attribute="1" defaultMemberUniqueName="[GL Account].[Base And Detail Account With Detail Description].[All]" allUniqueName="[GL Account].[Base And Detail Account With Detail Description].[All]" dimensionUniqueName="[GL Account]" displayFolder="Base Detail Account" count="0" unbalanced="0"/>
    <cacheHierarchy uniqueName="[GL Account].[Budgeted - Base Account]" caption="Budgeted - Base Account" attribute="1" defaultMemberUniqueName="[GL Account].[Budgeted - Base Account].[All]" allUniqueName="[GL Account].[Budgeted - Base Account].[All]" dimensionUniqueName="[GL Account]" displayFolder="Account Details" count="0" unbalanced="0"/>
    <cacheHierarchy uniqueName="[GL Account].[Detail Account Code]" caption="Detail Account Code" attribute="1" defaultMemberUniqueName="[GL Account].[Detail Account Code].[All]" allUniqueName="[GL Account].[Detail Account Code].[All]" dimensionUniqueName="[GL Account]" displayFolder="Detail Account" count="0" unbalanced="0"/>
    <cacheHierarchy uniqueName="[GL Account].[Detail Account Code And Description]" caption="Detail Account Code And Description" attribute="1" defaultMemberUniqueName="[GL Account].[Detail Account Code And Description].[All]" allUniqueName="[GL Account].[Detail Account Code And Description].[All]" dimensionUniqueName="[GL Account]" displayFolder="Detail Account" count="0" unbalanced="0"/>
    <cacheHierarchy uniqueName="[GL Account].[Detail Account Description]" caption="Detail Account Description" attribute="1" defaultMemberUniqueName="[GL Account].[Detail Account Description].[All]" allUniqueName="[GL Account].[Detail Account Description].[All]" dimensionUniqueName="[GL Account]" displayFolder="Detail Account" count="0" unbalanced="0"/>
    <cacheHierarchy uniqueName="[GL Account].[Function]" caption="Function" defaultMemberUniqueName="[GL Account].[Function].[All]" allUniqueName="[GL Account].[Function].[All]" dimensionUniqueName="[GL Account]" displayFolder="" count="3" unbalanced="0"/>
    <cacheHierarchy uniqueName="[GL Account].[GL Account]" caption="GL Account" attribute="1" keyAttribute="1" defaultMemberUniqueName="[GL Account].[GL Account].[All]" allUniqueName="[GL Account].[GL Account].[All]" dimensionUniqueName="[GL Account]" displayFolder="\;\Properties" count="2" unbalanced="0"/>
    <cacheHierarchy uniqueName="[GL Account].[GL Account Code]" caption="GL Account Code" attribute="1" defaultMemberUniqueName="[GL Account].[GL Account Code].[All]" allUniqueName="[GL Account].[GL Account Code].[All]" dimensionUniqueName="[GL Account]" displayFolder="Full Account Delimited" count="0" unbalanced="0"/>
    <cacheHierarchy uniqueName="[GL Account].[GL Account Code And Description]" caption="GL Account Code And Description" attribute="1" defaultMemberUniqueName="[GL Account].[GL Account Code And Description].[All]" allUniqueName="[GL Account].[GL Account Code And Description].[All]" dimensionUniqueName="[GL Account]" displayFolder="Full Account Delimited" count="0" unbalanced="0"/>
    <cacheHierarchy uniqueName="[GL Account].[GL Account Description]" caption="GL Account Description" attribute="1" defaultMemberUniqueName="[GL Account].[GL Account Description].[All]" allUniqueName="[GL Account].[GL Account Description].[All]" dimensionUniqueName="[GL Account]" displayFolder="Full Account Delimited" count="0" unbalanced="0"/>
    <cacheHierarchy uniqueName="[GL Account].[Org Function]" caption="Org Function" attribute="1" defaultMemberUniqueName="[GL Account].[Org Function].[All]" allUniqueName="[GL Account].[Org Function].[All]" dimensionUniqueName="[GL Account]" displayFolder="" count="2" unbalanced="0"/>
    <cacheHierarchy uniqueName="[GL Account].[Org Sub Function]" caption="Org Sub Function" attribute="1" defaultMemberUniqueName="[GL Account].[Org Sub Function].[All]" allUniqueName="[GL Account].[Org Sub Function].[All]" dimensionUniqueName="[GL Account]" displayFolder="" count="2" unbalanced="0"/>
    <cacheHierarchy uniqueName="[GL Account].[Project Requirement]" caption="Project Requirement" attribute="1" defaultMemberUniqueName="[GL Account].[Project Requirement].[All]" allUniqueName="[GL Account].[Project Requirement].[All]" dimensionUniqueName="[GL Account]" displayFolder="Account Details" count="0" unbalanced="0"/>
    <cacheHierarchy uniqueName="[GL Account].[Project Usage]" caption="Project Usage" attribute="1" defaultMemberUniqueName="[GL Account].[Project Usage].[All]" allUniqueName="[GL Account].[Project Usage].[All]" dimensionUniqueName="[GL Account]" displayFolder="Account Details" count="0" unbalanced="0"/>
    <cacheHierarchy uniqueName="[GL Account].[Revenue Source]" caption="Revenue Source" attribute="1" defaultMemberUniqueName="[GL Account].[Revenue Source].[All]" allUniqueName="[GL Account].[Revenue Source].[All]" dimensionUniqueName="[GL Account]" displayFolder="Account Details" count="0" unbalanced="0"/>
    <cacheHierarchy uniqueName="[GL Account].[Revenue Type]" caption="Revenue Type" attribute="1" defaultMemberUniqueName="[GL Account].[Revenue Type].[All]" allUniqueName="[GL Account].[Revenue Type].[All]" dimensionUniqueName="[GL Account]" displayFolder="Account Details" count="0" unbalanced="0"/>
    <cacheHierarchy uniqueName="[GL Account].[Sub Detail Code]" caption="Sub Detail Code" attribute="1" defaultMemberUniqueName="[GL Account].[Sub Detail Code].[All]" allUniqueName="[GL Account].[Sub Detail Code].[All]" dimensionUniqueName="[GL Account]" displayFolder="Sub Detail Account" count="0" unbalanced="0"/>
    <cacheHierarchy uniqueName="[GL Account].[Sub Detail Code And Description]" caption="Sub Detail Code And Description" attribute="1" defaultMemberUniqueName="[GL Account].[Sub Detail Code And Description].[All]" allUniqueName="[GL Account].[Sub Detail Code And Description].[All]" dimensionUniqueName="[GL Account]" displayFolder="Sub Detail Account" count="0" unbalanced="0"/>
    <cacheHierarchy uniqueName="[GL Account].[Sub Detail Description]" caption="Sub Detail Description" attribute="1" defaultMemberUniqueName="[GL Account].[Sub Detail Description].[All]" allUniqueName="[GL Account].[Sub Detail Description].[All]" dimensionUniqueName="[GL Account]" displayFolder="Sub Detail Account" count="0" unbalanced="0"/>
    <cacheHierarchy uniqueName="[GL Date].[Calendar]" caption="Calendar" time="1" defaultMemberUniqueName="[GL Date].[Calendar].[All]" allUniqueName="[GL Date].[Calendar].[All]" dimensionUniqueName="[GL Date]" displayFolder="" count="5" unbalanced="0"/>
    <cacheHierarchy uniqueName="[GL Date].[Calendar Weeks]" caption="Calendar Weeks" time="1" defaultMemberUniqueName="[GL Date].[Calendar Weeks].[All]" allUniqueName="[GL Date].[Calendar Weeks].[All]" dimensionUniqueName="[GL Date]" displayFolder="" count="0" unbalanced="0"/>
    <cacheHierarchy uniqueName="[GL Date].[Date mm-dd-yyyy]" caption="Date mm-dd-yyyy" attribute="1" time="1" defaultMemberUniqueName="[GL Date].[Date mm-dd-yyyy].[All]" allUniqueName="[GL Date].[Date mm-dd-yyyy].[All]" dimensionUniqueName="[GL Date]" displayFolder="Formatted" count="0" unbalanced="0"/>
    <cacheHierarchy uniqueName="[GL Date].[Date yyyy-mm-dd]" caption="Date yyyy-mm-dd" attribute="1" time="1" defaultMemberUniqueName="[GL Date].[Date yyyy-mm-dd].[All]" allUniqueName="[GL Date].[Date yyyy-mm-dd].[All]" dimensionUniqueName="[GL Date]" displayFolder="Formatted" count="0" unbalanced="0"/>
    <cacheHierarchy uniqueName="[GL Date].[Day]" caption="Day" attribute="1" time="1" defaultMemberUniqueName="[GL Date].[Day].[All]" allUniqueName="[GL Date].[Day].[All]" dimensionUniqueName="[GL Date]" displayFolder="Calendar Date" count="0" unbalanced="0"/>
    <cacheHierarchy uniqueName="[GL Date].[Day Of Month]" caption="Day Of Month" attribute="1" time="1" defaultMemberUniqueName="[GL Date].[Day Of Month].[All]" allUniqueName="[GL Date].[Day Of Month].[All]" dimensionUniqueName="[GL Date]" displayFolder="Calendar Date;Fiscal Date" count="0" unbalanced="0"/>
    <cacheHierarchy uniqueName="[GL Date].[Day Of Week]" caption="Day Of Week" attribute="1" time="1" defaultMemberUniqueName="[GL Date].[Day Of Week].[All]" allUniqueName="[GL Date].[Day Of Week].[All]" dimensionUniqueName="[GL Date]" displayFolder="Calendar Date;Fiscal Date" count="0" unbalanced="0"/>
    <cacheHierarchy uniqueName="[GL Date].[Fiscal]" caption="Fiscal" time="1" defaultMemberUniqueName="[GL Date].[Fiscal].[All]" allUniqueName="[GL Date].[Fiscal].[All]" dimensionUniqueName="[GL Date]" displayFolder="" count="5" unbalanced="0">
      <fieldsUsage count="5">
        <fieldUsage x="-1"/>
        <fieldUsage x="2"/>
        <fieldUsage x="3"/>
        <fieldUsage x="4"/>
        <fieldUsage x="5"/>
      </fieldsUsage>
    </cacheHierarchy>
    <cacheHierarchy uniqueName="[GL Date].[Fiscal Day]" caption="Fiscal Day" attribute="1" time="1" defaultMemberUniqueName="[GL Date].[Fiscal Day].[All]" allUniqueName="[GL Date].[Fiscal Day].[All]" dimensionUniqueName="[GL Date]" displayFolder="Fiscal Date" count="0" unbalanced="0"/>
    <cacheHierarchy uniqueName="[GL Date].[Fiscal Month]" caption="Fiscal Month" attribute="1" time="1" defaultMemberUniqueName="[GL Date].[Fiscal Month].[All]" allUniqueName="[GL Date].[Fiscal Month].[All]" dimensionUniqueName="[GL Date]" displayFolder="Fiscal Date" count="0" unbalanced="0"/>
    <cacheHierarchy uniqueName="[GL Date].[Fiscal Month of Year]" caption="Fiscal Month of Year" attribute="1" time="1" defaultMemberUniqueName="[GL Date].[Fiscal Month of Year].[All]" allUniqueName="[GL Date].[Fiscal Month of Year].[All]" dimensionUniqueName="[GL Date]" displayFolder="Fiscal Date" count="0" unbalanced="0"/>
    <cacheHierarchy uniqueName="[GL Date].[Fiscal Quarter]" caption="Fiscal Quarter" attribute="1" time="1" defaultMemberUniqueName="[GL Date].[Fiscal Quarter].[All]" allUniqueName="[GL Date].[Fiscal Quarter].[All]" dimensionUniqueName="[GL Date]" displayFolder="Fiscal Date" count="0" unbalanced="0"/>
    <cacheHierarchy uniqueName="[GL Date].[Fiscal Quarter of Year]" caption="Fiscal Quarter of Year" attribute="1" time="1" defaultMemberUniqueName="[GL Date].[Fiscal Quarter of Year].[All]" allUniqueName="[GL Date].[Fiscal Quarter of Year].[All]" dimensionUniqueName="[GL Date]" displayFolder="Fiscal Date" count="0" unbalanced="0"/>
    <cacheHierarchy uniqueName="[GL Date].[Fiscal Week]" caption="Fiscal Week" attribute="1" time="1" defaultMemberUniqueName="[GL Date].[Fiscal Week].[All]" allUniqueName="[GL Date].[Fiscal Week].[All]" dimensionUniqueName="[GL Date]" displayFolder="Fiscal Date" count="0" unbalanced="0"/>
    <cacheHierarchy uniqueName="[GL Date].[Fiscal Week of Year]" caption="Fiscal Week of Year" attribute="1" time="1" defaultMemberUniqueName="[GL Date].[Fiscal Week of Year].[All]" allUniqueName="[GL Date].[Fiscal Week of Year].[All]" dimensionUniqueName="[GL Date]" displayFolder="Fiscal Date" count="0" unbalanced="0"/>
    <cacheHierarchy uniqueName="[GL Date].[Fiscal Weeks]" caption="Fiscal Weeks" time="1" defaultMemberUniqueName="[GL Date].[Fiscal Weeks].[All]" allUniqueName="[GL Date].[Fiscal Weeks].[All]" dimensionUniqueName="[GL Date]" displayFolder="" count="4" unbalanced="0"/>
    <cacheHierarchy uniqueName="[GL Date].[Fiscal Year]" caption="Fiscal Year" attribute="1" time="1" defaultMemberUniqueName="[GL Date].[Fiscal Year].[All]" allUniqueName="[GL Date].[Fiscal Year].[All]" dimensionUniqueName="[GL Date]" displayFolder="Fiscal Date" count="0" unbalanced="0"/>
    <cacheHierarchy uniqueName="[GL Date].[Month]" caption="Month" attribute="1" time="1" defaultMemberUniqueName="[GL Date].[Month].[All]" allUniqueName="[GL Date].[Month].[All]" dimensionUniqueName="[GL Date]" displayFolder="Calendar Date" count="2" unbalanced="0"/>
    <cacheHierarchy uniqueName="[GL Date].[Month Of Year]" caption="Month Of Year" attribute="1" time="1" defaultMemberUniqueName="[GL Date].[Month Of Year].[All]" allUniqueName="[GL Date].[Month Of Year].[All]" dimensionUniqueName="[GL Date]" displayFolder="Calendar Date" count="0" unbalanced="0"/>
    <cacheHierarchy uniqueName="[GL Date].[Quarter]" caption="Quarter" attribute="1" time="1" defaultMemberUniqueName="[GL Date].[Quarter].[All]" allUniqueName="[GL Date].[Quarter].[All]" dimensionUniqueName="[GL Date]" displayFolder="Calendar Date" count="0" unbalanced="0"/>
    <cacheHierarchy uniqueName="[GL Date].[Quarter of Year]" caption="Quarter of Year" attribute="1" time="1" defaultMemberUniqueName="[GL Date].[Quarter of Year].[All]" allUniqueName="[GL Date].[Quarter of Year].[All]" dimensionUniqueName="[GL Date]" displayFolder="Calendar Date" count="0" unbalanced="0"/>
    <cacheHierarchy uniqueName="[GL Date].[Rolling Day]" caption="Rolling Day" attribute="1" time="1" defaultMemberUniqueName="[GL Date].[Rolling Day].[All]" allUniqueName="[GL Date].[Rolling Day].[All]" dimensionUniqueName="[GL Date]" displayFolder="Rolling Dates" count="0" unbalanced="0"/>
    <cacheHierarchy uniqueName="[GL Date].[Rolling Month]" caption="Rolling Month" attribute="1" time="1" defaultMemberUniqueName="[GL Date].[Rolling Month].[All]" allUniqueName="[GL Date].[Rolling Month].[All]" dimensionUniqueName="[GL Date]" displayFolder="Rolling Dates" count="0" unbalanced="0"/>
    <cacheHierarchy uniqueName="[GL Date].[Rolling Quarter]" caption="Rolling Quarter" attribute="1" time="1" defaultMemberUniqueName="[GL Date].[Rolling Quarter].[All]" allUniqueName="[GL Date].[Rolling Quarter].[All]" dimensionUniqueName="[GL Date]" displayFolder="Rolling Dates" count="0" unbalanced="0"/>
    <cacheHierarchy uniqueName="[GL Date].[Rolling Quarter - Fiscal]" caption="Rolling Quarter - Fiscal" attribute="1" time="1" defaultMemberUniqueName="[GL Date].[Rolling Quarter - Fiscal].[All]" allUniqueName="[GL Date].[Rolling Quarter - Fiscal].[All]" dimensionUniqueName="[GL Date]" displayFolder="Rolling Dates" count="0" unbalanced="0"/>
    <cacheHierarchy uniqueName="[GL Date].[Rolling Week]" caption="Rolling Week" attribute="1" time="1" defaultMemberUniqueName="[GL Date].[Rolling Week].[All]" allUniqueName="[GL Date].[Rolling Week].[All]" dimensionUniqueName="[GL Date]" displayFolder="Rolling Dates" count="0" unbalanced="0"/>
    <cacheHierarchy uniqueName="[GL Date].[Rolling Year]" caption="Rolling Year" attribute="1" time="1" defaultMemberUniqueName="[GL Date].[Rolling Year].[All]" allUniqueName="[GL Date].[Rolling Year].[All]" dimensionUniqueName="[GL Date]" displayFolder="Rolling Dates" count="0" unbalanced="0"/>
    <cacheHierarchy uniqueName="[GL Date].[Rolling Year - Fiscal]" caption="Rolling Year - Fiscal" attribute="1" time="1" defaultMemberUniqueName="[GL Date].[Rolling Year - Fiscal].[All]" allUniqueName="[GL Date].[Rolling Year - Fiscal].[All]" dimensionUniqueName="[GL Date]" displayFolder="Rolling Dates" count="0" unbalanced="0"/>
    <cacheHierarchy uniqueName="[GL Date].[Week]" caption="Week" attribute="1" time="1" defaultMemberUniqueName="[GL Date].[Week].[All]" allUniqueName="[GL Date].[Week].[All]" dimensionUniqueName="[GL Date]" displayFolder="Calendar Date" count="0" unbalanced="0"/>
    <cacheHierarchy uniqueName="[GL Date].[Week of Year]" caption="Week of Year" attribute="1" time="1" defaultMemberUniqueName="[GL Date].[Week of Year].[All]" allUniqueName="[GL Date].[Week of Year].[All]" dimensionUniqueName="[GL Date]" displayFolder="Calendar Date" count="0" unbalanced="0"/>
    <cacheHierarchy uniqueName="[GL Date].[Year]" caption="Year" attribute="1" time="1" defaultMemberUniqueName="[GL Date].[Year].[All]" allUniqueName="[GL Date].[Year].[All]" dimensionUniqueName="[GL Date]" displayFolder="Calendar Date" count="0" unbalanced="0"/>
    <cacheHierarchy uniqueName="[Journal].[Journal]" caption="Journal" attribute="1" keyAttribute="1" defaultMemberUniqueName="[Journal].[Journal].[All]" allUniqueName="[Journal].[Journal].[All]" dimensionUniqueName="[Journal]" displayFolder="Properties" count="0" unbalanced="0"/>
    <cacheHierarchy uniqueName="[Journal].[Journal Number]" caption="Journal Number" attribute="1" defaultMemberUniqueName="[Journal].[Journal Number].[All]" allUniqueName="[Journal].[Journal Number].[All]" dimensionUniqueName="[Journal]" displayFolder="" count="0" unbalanced="0"/>
    <cacheHierarchy uniqueName="[Journal].[Journal Reference]" caption="Journal Reference" attribute="1" defaultMemberUniqueName="[Journal].[Journal Reference].[All]" allUniqueName="[Journal].[Journal Reference].[All]" dimensionUniqueName="[Journal]" displayFolder="" count="0" unbalanced="0"/>
    <cacheHierarchy uniqueName="[Journal].[Journal Type]" caption="Journal Type" attribute="1" defaultMemberUniqueName="[Journal].[Journal Type].[All]" allUniqueName="[Journal].[Journal Type].[All]" dimensionUniqueName="[Journal]" displayFolder="" count="0" unbalanced="0"/>
    <cacheHierarchy uniqueName="[Journal].[Process Status]" caption="Process Status" attribute="1" defaultMemberUniqueName="[Journal].[Process Status].[All]" allUniqueName="[Journal].[Process Status].[All]" dimensionUniqueName="[Journal]" displayFolder="" count="0" unbalanced="0"/>
    <cacheHierarchy uniqueName="[Journal].[Sub Ledger]" caption="Sub Ledger" attribute="1" defaultMemberUniqueName="[Journal].[Sub Ledger].[All]" allUniqueName="[Journal].[Sub Ledger].[All]" dimensionUniqueName="[Journal]" displayFolder="" count="0" unbalanced="0"/>
    <cacheHierarchy uniqueName="[Journal Transactions].[Journal Description]" caption="Journal Description" attribute="1" defaultMemberUniqueName="[Journal Transactions].[Journal Description].[All]" allUniqueName="[Journal Transactions].[Journal Description].[All]" dimensionUniqueName="[Journal Transactions]" displayFolder="" count="0" unbalanced="0"/>
    <cacheHierarchy uniqueName="[Journal Transactions].[Journal Source]" caption="Journal Source" attribute="1" defaultMemberUniqueName="[Journal Transactions].[Journal Source].[All]" allUniqueName="[Journal Transactions].[Journal Source].[All]" dimensionUniqueName="[Journal Transactions]" displayFolder="" count="0" unbalanced="0"/>
    <cacheHierarchy uniqueName="[Journal Transactions].[Journal Transaction]" caption="Journal Transaction" attribute="1" keyAttribute="1" defaultMemberUniqueName="[Journal Transactions].[Journal Transaction].[All]" allUniqueName="[Journal Transactions].[Journal Transaction].[All]" dimensionUniqueName="[Journal Transactions]" displayFolder="Properties" count="0" unbalanced="0"/>
    <cacheHierarchy uniqueName="[Journal Transactions].[Prior Year Activity]" caption="Prior Year Activity" attribute="1" defaultMemberUniqueName="[Journal Transactions].[Prior Year Activity].[All]" allUniqueName="[Journal Transactions].[Prior Year Activity].[All]" dimensionUniqueName="[Journal Transactions]" displayFolder="" count="0" unbalanced="0"/>
    <cacheHierarchy uniqueName="[Offsetting Org Set].[Full Org Set Code]" caption="Offsetting Org Set.Full Org Set Code" attribute="1" defaultMemberUniqueName="[Offsetting Org Set].[Full Org Set Code].[All]" allUniqueName="[Offsetting Org Set].[Full Org Set Code].[All]" dimensionUniqueName="[Offsetting Org Set]" displayFolder="Concatenated Levels" count="0" unbalanced="0"/>
    <cacheHierarchy uniqueName="[Offsetting Org Set].[Full Org Set Code And Description]" caption="Offsetting Org Set.Full Org Set Code And Description" attribute="1" defaultMemberUniqueName="[Offsetting Org Set].[Full Org Set Code And Description].[All]" allUniqueName="[Offsetting Org Set].[Full Org Set Code And Description].[All]" dimensionUniqueName="[Offsetting Org Set]" displayFolder="Concatenated Levels" count="0" unbalanced="0"/>
    <cacheHierarchy uniqueName="[Offsetting Org Set].[Full Org Set Description]" caption="Offsetting Org Set.Full Org Set Description" attribute="1" defaultMemberUniqueName="[Offsetting Org Set].[Full Org Set Description].[All]" allUniqueName="[Offsetting Org Set].[Full Org Set Description].[All]" dimensionUniqueName="[Offsetting Org Set]" displayFolder="Concatenated Levels" count="0" unbalanced="0"/>
    <cacheHierarchy uniqueName="[Offsetting Org Set].[Function]" caption="Offsetting Org Set.Function" attribute="1" defaultMemberUniqueName="[Offsetting Org Set].[Function].[All]" allUniqueName="[Offsetting Org Set].[Function].[All]" dimensionUniqueName="[Offsetting Org Set]" displayFolder="" count="0" unbalanced="0"/>
    <cacheHierarchy uniqueName="[Offsetting Org Set].[Level 1]" caption="Offsetting Org Set.Level 1" attribute="1" defaultMemberUniqueName="[Offsetting Org Set].[Level 1].[All]" allUniqueName="[Offsetting Org Set].[Level 1].[All]" dimensionUniqueName="[Offsetting Org Set]" displayFolder="" count="0" unbalanced="0"/>
    <cacheHierarchy uniqueName="[Offsetting Org Set].[Level 2]" caption="Offsetting Org Set.Level 2" attribute="1" defaultMemberUniqueName="[Offsetting Org Set].[Level 2].[All]" allUniqueName="[Offsetting Org Set].[Level 2].[All]" dimensionUniqueName="[Offsetting Org Set]" displayFolder="" count="0" unbalanced="0"/>
    <cacheHierarchy uniqueName="[Offsetting Org Set].[Level 3]" caption="Offsetting Org Set.Level 3" attribute="1" defaultMemberUniqueName="[Offsetting Org Set].[Level 3].[All]" allUniqueName="[Offsetting Org Set].[Level 3].[All]" dimensionUniqueName="[Offsetting Org Set]" displayFolder="" count="0" unbalanced="0"/>
    <cacheHierarchy uniqueName="[Offsetting Org Set].[Level 4]" caption="Offsetting Org Set.Level 4" attribute="1" defaultMemberUniqueName="[Offsetting Org Set].[Level 4].[All]" allUniqueName="[Offsetting Org Set].[Level 4].[All]" dimensionUniqueName="[Offsetting Org Set]" displayFolder="" count="0" unbalanced="0"/>
    <cacheHierarchy uniqueName="[Offsetting Org Set].[Level 5]" caption="Offsetting Org Set.Level 5" attribute="1" defaultMemberUniqueName="[Offsetting Org Set].[Level 5].[All]" allUniqueName="[Offsetting Org Set].[Level 5].[All]" dimensionUniqueName="[Offsetting Org Set]" displayFolder="" count="0" unbalanced="0"/>
    <cacheHierarchy uniqueName="[Offsetting Org Set].[Level 6]" caption="Offsetting Org Set.Level 6" attribute="1" defaultMemberUniqueName="[Offsetting Org Set].[Level 6].[All]" allUniqueName="[Offsetting Org Set].[Level 6].[All]" dimensionUniqueName="[Offsetting Org Set]" displayFolder="" count="0" unbalanced="0"/>
    <cacheHierarchy uniqueName="[Offsetting Org Set].[Offsetting GL Org Set]" caption="Offsetting Org Set.Offsetting GL Org Set" attribute="1" defaultMemberUniqueName="[Offsetting Org Set].[Offsetting GL Org Set].[All]" allUniqueName="[Offsetting Org Set].[Offsetting GL Org Set].[All]" dimensionUniqueName="[Offsetting Org Set]" displayFolder="Offsetting GL Org Set" count="0" unbalanced="0"/>
    <cacheHierarchy uniqueName="[Offsetting Org Set].[Org Function]" caption="Offsetting Org Set.Org Function" defaultMemberUniqueName="[Offsetting Org Set].[Org Function].[All]" allUniqueName="[Offsetting Org Set].[Org Function].[All]" dimensionUniqueName="[Offsetting Org Set]" displayFolder="" count="0" unbalanced="0"/>
    <cacheHierarchy uniqueName="[Offsetting Org Set].[Organization]" caption="Offsetting Org Set.Organization" defaultMemberUniqueName="[Offsetting Org Set].[Organization].[All]" allUniqueName="[Offsetting Org Set].[Organization].[All]" dimensionUniqueName="[Offsetting Org Set]" displayFolder="" count="0" unbalanced="0"/>
    <cacheHierarchy uniqueName="[Offsetting Org Set].[Sub-Function]" caption="Offsetting Org Set.Sub-Function" attribute="1" defaultMemberUniqueName="[Offsetting Org Set].[Sub-Function].[All]" allUniqueName="[Offsetting Org Set].[Sub-Function].[All]" dimensionUniqueName="[Offsetting Org Set]" displayFolder="" count="0" unbalanced="0"/>
    <cacheHierarchy uniqueName="[Organization Set].[Full Org Set Code]" caption="Organization Set.Full Org Set Code" attribute="1" defaultMemberUniqueName="[Organization Set].[Full Org Set Code].[All]" allUniqueName="[Organization Set].[Full Org Set Code].[All]" dimensionUniqueName="[Organization Set]" displayFolder="Concatenated Levels" count="2" unbalanced="0"/>
    <cacheHierarchy uniqueName="[Organization Set].[Full Org Set Code And Description]" caption="Organization Set.Full Org Set Code And Description" attribute="1" defaultMemberUniqueName="[Organization Set].[Full Org Set Code And Description].[All]" allUniqueName="[Organization Set].[Full Org Set Code And Description].[All]" dimensionUniqueName="[Organization Set]" displayFolder="Concatenated Levels" count="2" unbalanced="0">
      <fieldsUsage count="2">
        <fieldUsage x="-1"/>
        <fieldUsage x="0"/>
      </fieldsUsage>
    </cacheHierarchy>
    <cacheHierarchy uniqueName="[Organization Set].[Full Org Set Description]" caption="Organization Set.Full Org Set Description" attribute="1" defaultMemberUniqueName="[Organization Set].[Full Org Set Description].[All]" allUniqueName="[Organization Set].[Full Org Set Description].[All]" dimensionUniqueName="[Organization Set]" displayFolder="Concatenated Levels" count="2" unbalanced="0"/>
    <cacheHierarchy uniqueName="[Organization Set].[Function]" caption="Organization Set.Function" attribute="1" defaultMemberUniqueName="[Organization Set].[Function].[All]" allUniqueName="[Organization Set].[Function].[All]" dimensionUniqueName="[Organization Set]" displayFolder="" count="0" unbalanced="0"/>
    <cacheHierarchy uniqueName="[Organization Set].[Level 1]" caption="Organization Set.Level 1" attribute="1" defaultMemberUniqueName="[Organization Set].[Level 1].[All]" allUniqueName="[Organization Set].[Level 1].[All]" dimensionUniqueName="[Organization Set]" displayFolder="" count="2" unbalanced="0">
      <fieldsUsage count="2">
        <fieldUsage x="-1"/>
        <fieldUsage x="11"/>
      </fieldsUsage>
    </cacheHierarchy>
    <cacheHierarchy uniqueName="[Organization Set].[Level 2]" caption="Organization Set.Level 2" attribute="1" defaultMemberUniqueName="[Organization Set].[Level 2].[All]" allUniqueName="[Organization Set].[Level 2].[All]" dimensionUniqueName="[Organization Set]" displayFolder="" count="0" unbalanced="0"/>
    <cacheHierarchy uniqueName="[Organization Set].[Level 3]" caption="Organization Set.Level 3" attribute="1" defaultMemberUniqueName="[Organization Set].[Level 3].[All]" allUniqueName="[Organization Set].[Level 3].[All]" dimensionUniqueName="[Organization Set]" displayFolder="" count="0" unbalanced="0"/>
    <cacheHierarchy uniqueName="[Organization Set].[Level 4]" caption="Organization Set.Level 4" attribute="1" defaultMemberUniqueName="[Organization Set].[Level 4].[All]" allUniqueName="[Organization Set].[Level 4].[All]" dimensionUniqueName="[Organization Set]" displayFolder="" count="0" unbalanced="0"/>
    <cacheHierarchy uniqueName="[Organization Set].[Level 5]" caption="Organization Set.Level 5" attribute="1" defaultMemberUniqueName="[Organization Set].[Level 5].[All]" allUniqueName="[Organization Set].[Level 5].[All]" dimensionUniqueName="[Organization Set]" displayFolder="" count="0" unbalanced="0"/>
    <cacheHierarchy uniqueName="[Organization Set].[Level 6]" caption="Organization Set.Level 6" attribute="1" defaultMemberUniqueName="[Organization Set].[Level 6].[All]" allUniqueName="[Organization Set].[Level 6].[All]" dimensionUniqueName="[Organization Set]" displayFolder="" count="0" unbalanced="0"/>
    <cacheHierarchy uniqueName="[Organization Set].[Offsetting GL Org Set]" caption="Organization Set.Offsetting GL Org Set" attribute="1" defaultMemberUniqueName="[Organization Set].[Offsetting GL Org Set].[All]" allUniqueName="[Organization Set].[Offsetting GL Org Set].[All]" dimensionUniqueName="[Organization Set]" displayFolder="Offsetting GL Org Set" count="0" unbalanced="0"/>
    <cacheHierarchy uniqueName="[Organization Set].[Org Function]" caption="Organization Set.Org Function" defaultMemberUniqueName="[Organization Set].[Org Function].[All]" allUniqueName="[Organization Set].[Org Function].[All]" dimensionUniqueName="[Organization Set]" displayFolder="" count="3" unbalanced="0"/>
    <cacheHierarchy uniqueName="[Organization Set].[Organization]" caption="Organization Set.Organization" defaultMemberUniqueName="[Organization Set].[Organization].[All]" allUniqueName="[Organization Set].[Organization].[All]" dimensionUniqueName="[Organization Set]" displayFolder="" count="0" unbalanced="0"/>
    <cacheHierarchy uniqueName="[Organization Set].[Sub-Function]" caption="Organization Set.Sub-Function" attribute="1" defaultMemberUniqueName="[Organization Set].[Sub-Function].[All]" allUniqueName="[Organization Set].[Sub-Function].[All]" dimensionUniqueName="[Organization Set]" displayFolder="" count="0" unbalanced="0"/>
    <cacheHierarchy uniqueName="[Project].[Code1]" caption="Code1" attribute="1" defaultMemberUniqueName="[Project].[Code1].[All]" allUniqueName="[Project].[Code1].[All]" dimensionUniqueName="[Project]" displayFolder="Characteristics" count="0" unbalanced="0"/>
    <cacheHierarchy uniqueName="[Project].[Code2]" caption="Code2" attribute="1" defaultMemberUniqueName="[Project].[Code2].[All]" allUniqueName="[Project].[Code2].[All]" dimensionUniqueName="[Project]" displayFolder="Characteristics" count="0" unbalanced="0"/>
    <cacheHierarchy uniqueName="[Project].[Code3]" caption="Code3" attribute="1" defaultMemberUniqueName="[Project].[Code3].[All]" allUniqueName="[Project].[Code3].[All]" dimensionUniqueName="[Project]" displayFolder="Characteristics" count="0" unbalanced="0"/>
    <cacheHierarchy uniqueName="[Project].[L1 - Active Status]" caption="L1 - Active Status" attribute="1" defaultMemberUniqueName="[Project].[L1 - Active Status].[All]" allUniqueName="[Project].[L1 - Active Status].[All]" dimensionUniqueName="[Project]" displayFolder="Level 1 Details" count="0" unbalanced="0"/>
    <cacheHierarchy uniqueName="[Project].[L1 - Actual Completion]" caption="L1 - Actual Completion" attribute="1" defaultMemberUniqueName="[Project].[L1 - Actual Completion].[All]" allUniqueName="[Project].[L1 - Actual Completion].[All]" dimensionUniqueName="[Project]" displayFolder="Level 1 Details\Project Dates" count="0" unbalanced="0"/>
    <cacheHierarchy uniqueName="[Project].[L1 - Actual Start]" caption="L1 - Actual Start" attribute="1" defaultMemberUniqueName="[Project].[L1 - Actual Start].[All]" allUniqueName="[Project].[L1 - Actual Start].[All]" dimensionUniqueName="[Project]" displayFolder="Level 1 Details\Project Dates" count="0" unbalanced="0"/>
    <cacheHierarchy uniqueName="[Project].[L1 - Budget Method]" caption="L1 - Budget Method" attribute="1" defaultMemberUniqueName="[Project].[L1 - Budget Method].[All]" allUniqueName="[Project].[L1 - Budget Method].[All]" dimensionUniqueName="[Project]" displayFolder="Level 1 Details\Budget Info" count="0" unbalanced="0"/>
    <cacheHierarchy uniqueName="[Project].[L1 - Category]" caption="L1 - Category" attribute="1" defaultMemberUniqueName="[Project].[L1 - Category].[All]" allUniqueName="[Project].[L1 - Category].[All]" dimensionUniqueName="[Project]" displayFolder="Level 1 Details\Classification" count="0" unbalanced="0"/>
    <cacheHierarchy uniqueName="[Project].[L1 - Department]" caption="L1 - Department" attribute="1" defaultMemberUniqueName="[Project].[L1 - Department].[All]" allUniqueName="[Project].[L1 - Department].[All]" dimensionUniqueName="[Project]" displayFolder="Level 1 Details\Classification" count="0" unbalanced="0"/>
    <cacheHierarchy uniqueName="[Project].[L1 - Exclude Balance Sheet]" caption="L1 - Exclude Balance Sheet" attribute="1" defaultMemberUniqueName="[Project].[L1 - Exclude Balance Sheet].[All]" allUniqueName="[Project].[L1 - Exclude Balance Sheet].[All]" dimensionUniqueName="[Project]" displayFolder="Level 1 Details" count="0" unbalanced="0"/>
    <cacheHierarchy uniqueName="[Project].[L1 - Fiscal Start Month]" caption="L1 - Fiscal Start Month" attribute="1" defaultMemberUniqueName="[Project].[L1 - Fiscal Start Month].[All]" allUniqueName="[Project].[L1 - Fiscal Start Month].[All]" dimensionUniqueName="[Project]" displayFolder="Level 1 Details\Budget Info" count="0" unbalanced="0"/>
    <cacheHierarchy uniqueName="[Project].[L1 - Manager]" caption="L1 - Manager" attribute="1" defaultMemberUniqueName="[Project].[L1 - Manager].[All]" allUniqueName="[Project].[L1 - Manager].[All]" dimensionUniqueName="[Project]" displayFolder="Level 1 Details\Classification" count="0" unbalanced="0"/>
    <cacheHierarchy uniqueName="[Project].[L1 - Project Code]" caption="L1 - Project Code" attribute="1" defaultMemberUniqueName="[Project].[L1 - Project Code].[All]" allUniqueName="[Project].[L1 - Project Code].[All]" dimensionUniqueName="[Project]" displayFolder="Characteristics" count="0" unbalanced="0"/>
    <cacheHierarchy uniqueName="[Project].[L1 - Project Code And Description]" caption="L1 - Project Code And Description" attribute="1" defaultMemberUniqueName="[Project].[L1 - Project Code And Description].[All]" allUniqueName="[Project].[L1 - Project Code And Description].[All]" dimensionUniqueName="[Project]" displayFolder="Characteristics" count="0" unbalanced="0"/>
    <cacheHierarchy uniqueName="[Project].[L1 - Project Description]" caption="L1 - Project Description" attribute="1" defaultMemberUniqueName="[Project].[L1 - Project Description].[All]" allUniqueName="[Project].[L1 - Project Description].[All]" dimensionUniqueName="[Project]" displayFolder="Characteristics" count="0" unbalanced="0"/>
    <cacheHierarchy uniqueName="[Project].[L1 - Scheduled Completion]" caption="L1 - Scheduled Completion" attribute="1" defaultMemberUniqueName="[Project].[L1 - Scheduled Completion].[All]" allUniqueName="[Project].[L1 - Scheduled Completion].[All]" dimensionUniqueName="[Project]" displayFolder="Level 1 Details\Project Dates" count="0" unbalanced="0"/>
    <cacheHierarchy uniqueName="[Project].[L1 - Scheduled Start]" caption="L1 - Scheduled Start" attribute="1" defaultMemberUniqueName="[Project].[L1 - Scheduled Start].[All]" allUniqueName="[Project].[L1 - Scheduled Start].[All]" dimensionUniqueName="[Project]" displayFolder="Level 1 Details\Project Dates" count="0" unbalanced="0"/>
    <cacheHierarchy uniqueName="[Project].[L2 - Active Status]" caption="L2 - Active Status" attribute="1" defaultMemberUniqueName="[Project].[L2 - Active Status].[All]" allUniqueName="[Project].[L2 - Active Status].[All]" dimensionUniqueName="[Project]" displayFolder="Level 2 Details" count="0" unbalanced="0"/>
    <cacheHierarchy uniqueName="[Project].[L2 - Actual Completion]" caption="L2 - Actual Completion" attribute="1" defaultMemberUniqueName="[Project].[L2 - Actual Completion].[All]" allUniqueName="[Project].[L2 - Actual Completion].[All]" dimensionUniqueName="[Project]" displayFolder="Level 2 Details\Project Dates" count="0" unbalanced="0"/>
    <cacheHierarchy uniqueName="[Project].[L2 - Actual Start]" caption="L2 - Actual Start" attribute="1" defaultMemberUniqueName="[Project].[L2 - Actual Start].[All]" allUniqueName="[Project].[L2 - Actual Start].[All]" dimensionUniqueName="[Project]" displayFolder="Level 2 Details\Project Dates" count="0" unbalanced="0"/>
    <cacheHierarchy uniqueName="[Project].[L2 - Budget Method]" caption="L2 - Budget Method" attribute="1" defaultMemberUniqueName="[Project].[L2 - Budget Method].[All]" allUniqueName="[Project].[L2 - Budget Method].[All]" dimensionUniqueName="[Project]" displayFolder="Level 2 Details\Budget Info" count="0" unbalanced="0"/>
    <cacheHierarchy uniqueName="[Project].[L2 - Category]" caption="L2 - Category" attribute="1" defaultMemberUniqueName="[Project].[L2 - Category].[All]" allUniqueName="[Project].[L2 - Category].[All]" dimensionUniqueName="[Project]" displayFolder="Level 2 Details\Classification" count="0" unbalanced="0"/>
    <cacheHierarchy uniqueName="[Project].[L2 - Department]" caption="L2 - Department" attribute="1" defaultMemberUniqueName="[Project].[L2 - Department].[All]" allUniqueName="[Project].[L2 - Department].[All]" dimensionUniqueName="[Project]" displayFolder="Level 2 Details\Classification" count="0" unbalanced="0"/>
    <cacheHierarchy uniqueName="[Project].[L2 - Exclude Balance Sheet]" caption="L2 - Exclude Balance Sheet" attribute="1" defaultMemberUniqueName="[Project].[L2 - Exclude Balance Sheet].[All]" allUniqueName="[Project].[L2 - Exclude Balance Sheet].[All]" dimensionUniqueName="[Project]" displayFolder="Level 2 Details" count="0" unbalanced="0"/>
    <cacheHierarchy uniqueName="[Project].[L2 - Fiscal Start Month]" caption="L2 - Fiscal Start Month" attribute="1" defaultMemberUniqueName="[Project].[L2 - Fiscal Start Month].[All]" allUniqueName="[Project].[L2 - Fiscal Start Month].[All]" dimensionUniqueName="[Project]" displayFolder="Level 2 Details\Budget Info" count="0" unbalanced="0"/>
    <cacheHierarchy uniqueName="[Project].[L2 - Manager]" caption="L2 - Manager" attribute="1" defaultMemberUniqueName="[Project].[L2 - Manager].[All]" allUniqueName="[Project].[L2 - Manager].[All]" dimensionUniqueName="[Project]" displayFolder="Level 2 Details\Classification" count="0" unbalanced="0"/>
    <cacheHierarchy uniqueName="[Project].[L2 - Project Code]" caption="L2 - Project Code" attribute="1" defaultMemberUniqueName="[Project].[L2 - Project Code].[All]" allUniqueName="[Project].[L2 - Project Code].[All]" dimensionUniqueName="[Project]" displayFolder="Characteristics" count="0" unbalanced="0"/>
    <cacheHierarchy uniqueName="[Project].[L2 - Project Code And Description]" caption="L2 - Project Code And Description" attribute="1" defaultMemberUniqueName="[Project].[L2 - Project Code And Description].[All]" allUniqueName="[Project].[L2 - Project Code And Description].[All]" dimensionUniqueName="[Project]" displayFolder="Characteristics" count="0" unbalanced="0"/>
    <cacheHierarchy uniqueName="[Project].[L2 - Project Description]" caption="L2 - Project Description" attribute="1" defaultMemberUniqueName="[Project].[L2 - Project Description].[All]" allUniqueName="[Project].[L2 - Project Description].[All]" dimensionUniqueName="[Project]" displayFolder="Characteristics" count="0" unbalanced="0"/>
    <cacheHierarchy uniqueName="[Project].[L2 - Scheduled Completion]" caption="L2 - Scheduled Completion" attribute="1" defaultMemberUniqueName="[Project].[L2 - Scheduled Completion].[All]" allUniqueName="[Project].[L2 - Scheduled Completion].[All]" dimensionUniqueName="[Project]" displayFolder="Level 2 Details\Project Dates" count="0" unbalanced="0"/>
    <cacheHierarchy uniqueName="[Project].[L2 - Scheduled Start]" caption="L2 - Scheduled Start" attribute="1" defaultMemberUniqueName="[Project].[L2 - Scheduled Start].[All]" allUniqueName="[Project].[L2 - Scheduled Start].[All]" dimensionUniqueName="[Project]" displayFolder="Level 2 Details\Project Dates" count="0" unbalanced="0"/>
    <cacheHierarchy uniqueName="[Project].[L3 - Active Status]" caption="L3 - Active Status" attribute="1" defaultMemberUniqueName="[Project].[L3 - Active Status].[All]" allUniqueName="[Project].[L3 - Active Status].[All]" dimensionUniqueName="[Project]" displayFolder="Level 3 Details" count="0" unbalanced="0"/>
    <cacheHierarchy uniqueName="[Project].[L3 - Actual Completion]" caption="L3 - Actual Completion" attribute="1" defaultMemberUniqueName="[Project].[L3 - Actual Completion].[All]" allUniqueName="[Project].[L3 - Actual Completion].[All]" dimensionUniqueName="[Project]" displayFolder="Level 3 Details\Project Dates" count="0" unbalanced="0"/>
    <cacheHierarchy uniqueName="[Project].[L3 - Actual Start]" caption="L3 - Actual Start" attribute="1" defaultMemberUniqueName="[Project].[L3 - Actual Start].[All]" allUniqueName="[Project].[L3 - Actual Start].[All]" dimensionUniqueName="[Project]" displayFolder="Level 3 Details\Project Dates" count="0" unbalanced="0"/>
    <cacheHierarchy uniqueName="[Project].[L3 - Budget Method]" caption="L3 - Budget Method" attribute="1" defaultMemberUniqueName="[Project].[L3 - Budget Method].[All]" allUniqueName="[Project].[L3 - Budget Method].[All]" dimensionUniqueName="[Project]" displayFolder="Level 3 Details\Budget Info" count="0" unbalanced="0"/>
    <cacheHierarchy uniqueName="[Project].[L3 - Category]" caption="L3 - Category" attribute="1" defaultMemberUniqueName="[Project].[L3 - Category].[All]" allUniqueName="[Project].[L3 - Category].[All]" dimensionUniqueName="[Project]" displayFolder="Level 3 Details\Classification" count="0" unbalanced="0"/>
    <cacheHierarchy uniqueName="[Project].[L3 - Department]" caption="L3 - Department" attribute="1" defaultMemberUniqueName="[Project].[L3 - Department].[All]" allUniqueName="[Project].[L3 - Department].[All]" dimensionUniqueName="[Project]" displayFolder="Level 3 Details\Classification" count="0" unbalanced="0"/>
    <cacheHierarchy uniqueName="[Project].[L3 - Exclude Balance Sheet]" caption="L3 - Exclude Balance Sheet" attribute="1" defaultMemberUniqueName="[Project].[L3 - Exclude Balance Sheet].[All]" allUniqueName="[Project].[L3 - Exclude Balance Sheet].[All]" dimensionUniqueName="[Project]" displayFolder="Level 3 Details" count="0" unbalanced="0"/>
    <cacheHierarchy uniqueName="[Project].[L3 - Fiscal Start Month]" caption="L3 - Fiscal Start Month" attribute="1" defaultMemberUniqueName="[Project].[L3 - Fiscal Start Month].[All]" allUniqueName="[Project].[L3 - Fiscal Start Month].[All]" dimensionUniqueName="[Project]" displayFolder="Level 3 Details\Budget Info" count="0" unbalanced="0"/>
    <cacheHierarchy uniqueName="[Project].[L3 - Manager]" caption="L3 - Manager" attribute="1" defaultMemberUniqueName="[Project].[L3 - Manager].[All]" allUniqueName="[Project].[L3 - Manager].[All]" dimensionUniqueName="[Project]" displayFolder="Level 3 Details\Classification" count="0" unbalanced="0"/>
    <cacheHierarchy uniqueName="[Project].[L3 - Project Code]" caption="L3 - Project Code" attribute="1" defaultMemberUniqueName="[Project].[L3 - Project Code].[All]" allUniqueName="[Project].[L3 - Project Code].[All]" dimensionUniqueName="[Project]" displayFolder="Characteristics" count="0" unbalanced="0"/>
    <cacheHierarchy uniqueName="[Project].[L3 - Project Code And Description]" caption="L3 - Project Code And Description" attribute="1" defaultMemberUniqueName="[Project].[L3 - Project Code And Description].[All]" allUniqueName="[Project].[L3 - Project Code And Description].[All]" dimensionUniqueName="[Project]" displayFolder="Characteristics" count="0" unbalanced="0"/>
    <cacheHierarchy uniqueName="[Project].[L3 - Project Description]" caption="L3 - Project Description" attribute="1" defaultMemberUniqueName="[Project].[L3 - Project Description].[All]" allUniqueName="[Project].[L3 - Project Description].[All]" dimensionUniqueName="[Project]" displayFolder="Characteristics" count="0" unbalanced="0"/>
    <cacheHierarchy uniqueName="[Project].[L3 - Scheduled Completion]" caption="L3 - Scheduled Completion" attribute="1" defaultMemberUniqueName="[Project].[L3 - Scheduled Completion].[All]" allUniqueName="[Project].[L3 - Scheduled Completion].[All]" dimensionUniqueName="[Project]" displayFolder="Level 3 Details\Project Dates" count="0" unbalanced="0"/>
    <cacheHierarchy uniqueName="[Project].[L3 - Scheduled Start]" caption="L3 - Scheduled Start" attribute="1" defaultMemberUniqueName="[Project].[L3 - Scheduled Start].[All]" allUniqueName="[Project].[L3 - Scheduled Start].[All]" dimensionUniqueName="[Project]" displayFolder="Level 3 Details\Project Dates" count="0" unbalanced="0"/>
    <cacheHierarchy uniqueName="[Project].[Level 1 - Code And Description]" caption="Level 1 - Code And Description" attribute="1" defaultMemberUniqueName="[Project].[Level 1 - Code And Description].[All]" allUniqueName="[Project].[Level 1 - Code And Description].[All]" dimensionUniqueName="[Project]" displayFolder="Characteristics" count="0" unbalanced="0"/>
    <cacheHierarchy uniqueName="[Project].[Level 2 - Code And Description]" caption="Level 2 - Code And Description" attribute="1" defaultMemberUniqueName="[Project].[Level 2 - Code And Description].[All]" allUniqueName="[Project].[Level 2 - Code And Description].[All]" dimensionUniqueName="[Project]" displayFolder="Characteristics" count="0" unbalanced="0"/>
    <cacheHierarchy uniqueName="[Project].[Level 3 - Code And Description]" caption="Level 3 - Code And Description" attribute="1" defaultMemberUniqueName="[Project].[Level 3 - Code And Description].[All]" allUniqueName="[Project].[Level 3 - Code And Description].[All]" dimensionUniqueName="[Project]" displayFolder="Characteristics" count="0" unbalanced="0"/>
    <cacheHierarchy uniqueName="[Project].[Level1]" caption="Level1" attribute="1" defaultMemberUniqueName="[Project].[Level1].[All]" allUniqueName="[Project].[Level1].[All]" dimensionUniqueName="[Project]" displayFolder="Characteristics" count="0" unbalanced="0"/>
    <cacheHierarchy uniqueName="[Project].[Level2]" caption="Level2" attribute="1" defaultMemberUniqueName="[Project].[Level2].[All]" allUniqueName="[Project].[Level2].[All]" dimensionUniqueName="[Project]" displayFolder="Characteristics" count="0" unbalanced="0"/>
    <cacheHierarchy uniqueName="[Project].[Level3]" caption="Level3" attribute="1" defaultMemberUniqueName="[Project].[Level3].[All]" allUniqueName="[Project].[Level3].[All]" dimensionUniqueName="[Project]" displayFolder="Characteristics" count="0" unbalanced="0"/>
    <cacheHierarchy uniqueName="[Project].[Project]" caption="Project" attribute="1" keyAttribute="1" defaultMemberUniqueName="[Project].[Project].[All]" allUniqueName="[Project].[Project].[All]" dimensionUniqueName="[Project]" displayFolder="Properties" count="0" unbalanced="0"/>
    <cacheHierarchy uniqueName="[Project].[Project Level Codes and Descriptions]" caption="Project Level Codes and Descriptions" defaultMemberUniqueName="[Project].[Project Level Codes and Descriptions].[All]" allUniqueName="[Project].[Project Level Codes and Descriptions].[All]" dimensionUniqueName="[Project]" displayFolder="" count="0" unbalanced="0"/>
    <cacheHierarchy uniqueName="[Project Journal].[Journal Description]" caption="Journal Description" attribute="1" defaultMemberUniqueName="[Project Journal].[Journal Description].[All]" allUniqueName="[Project Journal].[Journal Description].[All]" dimensionUniqueName="[Project Journal]" displayFolder="" count="0" unbalanced="0"/>
    <cacheHierarchy uniqueName="[Project Journal].[Journal Source]" caption="Journal Source" attribute="1" defaultMemberUniqueName="[Project Journal].[Journal Source].[All]" allUniqueName="[Project Journal].[Journal Source].[All]" dimensionUniqueName="[Project Journal]" displayFolder="" count="0" unbalanced="0"/>
    <cacheHierarchy uniqueName="[Project Journal].[Project Account Type]" caption="Project Account Type" attribute="1" defaultMemberUniqueName="[Project Journal].[Project Account Type].[All]" allUniqueName="[Project Journal].[Project Account Type].[All]" dimensionUniqueName="[Project Journal]" displayFolder="" count="0" unbalanced="0"/>
    <cacheHierarchy uniqueName="[Project Journal].[Project Fiscal Year]" caption="Project Fiscal Year" attribute="1" defaultMemberUniqueName="[Project Journal].[Project Fiscal Year].[All]" allUniqueName="[Project Journal].[Project Fiscal Year].[All]" dimensionUniqueName="[Project Journal]" displayFolder="" count="0" unbalanced="0"/>
    <cacheHierarchy uniqueName="[Purchase Order].[Bill Location Group]" caption="Bill Location Group" attribute="1" defaultMemberUniqueName="[Purchase Order].[Bill Location Group].[All]" allUniqueName="[Purchase Order].[Bill Location Group].[All]" dimensionUniqueName="[Purchase Order]" displayFolder="Characteristics\Bill To Information" count="0" unbalanced="0"/>
    <cacheHierarchy uniqueName="[Purchase Order].[Bill To Address]" caption="Bill To Address" attribute="1" defaultMemberUniqueName="[Purchase Order].[Bill To Address].[All]" allUniqueName="[Purchase Order].[Bill To Address].[All]" dimensionUniqueName="[Purchase Order]" displayFolder="Characteristics\Bill To Information" count="0" unbalanced="0"/>
    <cacheHierarchy uniqueName="[Purchase Order].[Bill To Address Line1]" caption="Bill To Address Line1" attribute="1" defaultMemberUniqueName="[Purchase Order].[Bill To Address Line1].[All]" allUniqueName="[Purchase Order].[Bill To Address Line1].[All]" dimensionUniqueName="[Purchase Order]" displayFolder="Characteristics\Bill To Information" count="0" unbalanced="0"/>
    <cacheHierarchy uniqueName="[Purchase Order].[Bill To Address Line2]" caption="Bill To Address Line2" attribute="1" defaultMemberUniqueName="[Purchase Order].[Bill To Address Line2].[All]" allUniqueName="[Purchase Order].[Bill To Address Line2].[All]" dimensionUniqueName="[Purchase Order]" displayFolder="Characteristics\Bill To Information" count="0" unbalanced="0"/>
    <cacheHierarchy uniqueName="[Purchase Order].[Bill To Address Line3]" caption="Bill To Address Line3" attribute="1" defaultMemberUniqueName="[Purchase Order].[Bill To Address Line3].[All]" allUniqueName="[Purchase Order].[Bill To Address Line3].[All]" dimensionUniqueName="[Purchase Order]" displayFolder="Characteristics\Bill To Information" count="0" unbalanced="0"/>
    <cacheHierarchy uniqueName="[Purchase Order].[Bill To City]" caption="Bill To City" attribute="1" defaultMemberUniqueName="[Purchase Order].[Bill To City].[All]" allUniqueName="[Purchase Order].[Bill To City].[All]" dimensionUniqueName="[Purchase Order]" displayFolder="Characteristics\Bill To Information" count="0" unbalanced="0"/>
    <cacheHierarchy uniqueName="[Purchase Order].[Bill To Contact Email]" caption="Bill To Contact Email" attribute="1" defaultMemberUniqueName="[Purchase Order].[Bill To Contact Email].[All]" allUniqueName="[Purchase Order].[Bill To Contact Email].[All]" dimensionUniqueName="[Purchase Order]" displayFolder="Characteristics\Bill To Information" count="0" unbalanced="0"/>
    <cacheHierarchy uniqueName="[Purchase Order].[Bill To Contact Fax]" caption="Bill To Contact Fax" attribute="1" defaultMemberUniqueName="[Purchase Order].[Bill To Contact Fax].[All]" allUniqueName="[Purchase Order].[Bill To Contact Fax].[All]" dimensionUniqueName="[Purchase Order]" displayFolder="Characteristics\Bill To Information" count="0" unbalanced="0"/>
    <cacheHierarchy uniqueName="[Purchase Order].[Bill To Contact Name]" caption="Bill To Contact Name" attribute="1" defaultMemberUniqueName="[Purchase Order].[Bill To Contact Name].[All]" allUniqueName="[Purchase Order].[Bill To Contact Name].[All]" dimensionUniqueName="[Purchase Order]" displayFolder="Characteristics\Bill To Information" count="0" unbalanced="0"/>
    <cacheHierarchy uniqueName="[Purchase Order].[Bill To Contact Phone]" caption="Bill To Contact Phone" attribute="1" defaultMemberUniqueName="[Purchase Order].[Bill To Contact Phone].[All]" allUniqueName="[Purchase Order].[Bill To Contact Phone].[All]" dimensionUniqueName="[Purchase Order]" displayFolder="Characteristics\Bill To Information" count="0" unbalanced="0"/>
    <cacheHierarchy uniqueName="[Purchase Order].[Bill To State]" caption="Bill To State" attribute="1" defaultMemberUniqueName="[Purchase Order].[Bill To State].[All]" allUniqueName="[Purchase Order].[Bill To State].[All]" dimensionUniqueName="[Purchase Order]" displayFolder="Characteristics\Bill To Information" count="0" unbalanced="0"/>
    <cacheHierarchy uniqueName="[Purchase Order].[Bill To Zipcode]" caption="Bill To Zipcode" attribute="1" defaultMemberUniqueName="[Purchase Order].[Bill To Zipcode].[All]" allUniqueName="[Purchase Order].[Bill To Zipcode].[All]" dimensionUniqueName="[Purchase Order]" displayFolder="Characteristics\Bill To Information" count="0" unbalanced="0"/>
    <cacheHierarchy uniqueName="[Purchase Order].[Changed Counter Number]" caption="Changed Counter Number" attribute="1" defaultMemberUniqueName="[Purchase Order].[Changed Counter Number].[All]" allUniqueName="[Purchase Order].[Changed Counter Number].[All]" dimensionUniqueName="[Purchase Order]" displayFolder="Details" count="0" unbalanced="0"/>
    <cacheHierarchy uniqueName="[Purchase Order].[Deliver By Date]" caption="Deliver By Date" attribute="1" defaultMemberUniqueName="[Purchase Order].[Deliver By Date].[All]" allUniqueName="[Purchase Order].[Deliver By Date].[All]" dimensionUniqueName="[Purchase Order]" displayFolder="Details\Dates" count="0" unbalanced="0"/>
    <cacheHierarchy uniqueName="[Purchase Order].[Delivery Method]" caption="Delivery Method" attribute="1" defaultMemberUniqueName="[Purchase Order].[Delivery Method].[All]" allUniqueName="[Purchase Order].[Delivery Method].[All]" dimensionUniqueName="[Purchase Order]" displayFolder="Characteristics" count="0" unbalanced="0"/>
    <cacheHierarchy uniqueName="[Purchase Order].[Entered By]" caption="Entered By" attribute="1" defaultMemberUniqueName="[Purchase Order].[Entered By].[All]" allUniqueName="[Purchase Order].[Entered By].[All]" dimensionUniqueName="[Purchase Order]" displayFolder="Characteristics" count="0" unbalanced="0"/>
    <cacheHierarchy uniqueName="[Purchase Order].[Entered Date]" caption="Entered Date" attribute="1" defaultMemberUniqueName="[Purchase Order].[Entered Date].[All]" allUniqueName="[Purchase Order].[Entered Date].[All]" dimensionUniqueName="[Purchase Order]" displayFolder="Details\Dates" count="0" unbalanced="0"/>
    <cacheHierarchy uniqueName="[Purchase Order].[Expiration Date]" caption="Expiration Date" attribute="1" defaultMemberUniqueName="[Purchase Order].[Expiration Date].[All]" allUniqueName="[Purchase Order].[Expiration Date].[All]" dimensionUniqueName="[Purchase Order]" displayFolder="Details\Dates" count="0" unbalanced="0"/>
    <cacheHierarchy uniqueName="[Purchase Order].[GL Date]" caption="GL Date" attribute="1" defaultMemberUniqueName="[Purchase Order].[GL Date].[All]" allUniqueName="[Purchase Order].[GL Date].[All]" dimensionUniqueName="[Purchase Order]" displayFolder="Details\Dates" count="0" unbalanced="0"/>
    <cacheHierarchy uniqueName="[Purchase Order].[Last Soft Close GL Date]" caption="Last Soft Close GL Date" attribute="1" defaultMemberUniqueName="[Purchase Order].[Last Soft Close GL Date].[All]" allUniqueName="[Purchase Order].[Last Soft Close GL Date].[All]" dimensionUniqueName="[Purchase Order]" displayFolder="Details\Dates" count="0" unbalanced="0"/>
    <cacheHierarchy uniqueName="[Purchase Order].[Message]" caption="Message" attribute="1" defaultMemberUniqueName="[Purchase Order].[Message].[All]" allUniqueName="[Purchase Order].[Message].[All]" dimensionUniqueName="[Purchase Order]" displayFolder="Details" count="0" unbalanced="0"/>
    <cacheHierarchy uniqueName="[Purchase Order].[PO Description]" caption="PO Description" attribute="1" defaultMemberUniqueName="[Purchase Order].[PO Description].[All]" allUniqueName="[Purchase Order].[PO Description].[All]" dimensionUniqueName="[Purchase Order]" displayFolder="Details" count="0" unbalanced="0"/>
    <cacheHierarchy uniqueName="[Purchase Order].[PO Form Type]" caption="PO Form Type" attribute="1" defaultMemberUniqueName="[Purchase Order].[PO Form Type].[All]" allUniqueName="[Purchase Order].[PO Form Type].[All]" dimensionUniqueName="[Purchase Order]" displayFolder="Characteristics" count="0" unbalanced="0"/>
    <cacheHierarchy uniqueName="[Purchase Order].[PO Number]" caption="PO Number" attribute="1" defaultMemberUniqueName="[Purchase Order].[PO Number].[All]" allUniqueName="[Purchase Order].[PO Number].[All]" dimensionUniqueName="[Purchase Order]" displayFolder="Details" count="0" unbalanced="0"/>
    <cacheHierarchy uniqueName="[Purchase Order].[PO Type]" caption="PO Type" attribute="1" defaultMemberUniqueName="[Purchase Order].[PO Type].[All]" allUniqueName="[Purchase Order].[PO Type].[All]" dimensionUniqueName="[Purchase Order]" displayFolder="Characteristics" count="0" unbalanced="0"/>
    <cacheHierarchy uniqueName="[Purchase Order].[Printed Date]" caption="Printed Date" attribute="1" defaultMemberUniqueName="[Purchase Order].[Printed Date].[All]" allUniqueName="[Purchase Order].[Printed Date].[All]" dimensionUniqueName="[Purchase Order]" displayFolder="Details\Dates" count="0" unbalanced="0"/>
    <cacheHierarchy uniqueName="[Purchase Order].[Prior Year]" caption="Prior Year" attribute="1" defaultMemberUniqueName="[Purchase Order].[Prior Year].[All]" allUniqueName="[Purchase Order].[Prior Year].[All]" dimensionUniqueName="[Purchase Order]" displayFolder="Characteristics" count="0" unbalanced="0"/>
    <cacheHierarchy uniqueName="[Purchase Order].[Process Status]" caption="Process Status" attribute="1" defaultMemberUniqueName="[Purchase Order].[Process Status].[All]" allUniqueName="[Purchase Order].[Process Status].[All]" dimensionUniqueName="[Purchase Order]" displayFolder="Characteristics" count="0" unbalanced="0"/>
    <cacheHierarchy uniqueName="[Purchase Order].[Purchase Order]" caption="Purchase Order" attribute="1" keyAttribute="1" defaultMemberUniqueName="[Purchase Order].[Purchase Order].[All]" allUniqueName="[Purchase Order].[Purchase Order].[All]" dimensionUniqueName="[Purchase Order]" displayFolder="\;\Properties" count="0" unbalanced="0"/>
    <cacheHierarchy uniqueName="[Purchase Order].[Resolution Number]" caption="Resolution Number" attribute="1" defaultMemberUniqueName="[Purchase Order].[Resolution Number].[All]" allUniqueName="[Purchase Order].[Resolution Number].[All]" dimensionUniqueName="[Purchase Order]" displayFolder="Details" count="0" unbalanced="0"/>
    <cacheHierarchy uniqueName="[Purchase Order].[Selected For Soft Close]" caption="Selected For Soft Close" attribute="1" defaultMemberUniqueName="[Purchase Order].[Selected For Soft Close].[All]" allUniqueName="[Purchase Order].[Selected For Soft Close].[All]" dimensionUniqueName="[Purchase Order]" displayFolder="Characteristics" count="0" unbalanced="0"/>
    <cacheHierarchy uniqueName="[Purchase Order].[Soft Close Method]" caption="Soft Close Method" attribute="1" defaultMemberUniqueName="[Purchase Order].[Soft Close Method].[All]" allUniqueName="[Purchase Order].[Soft Close Method].[All]" dimensionUniqueName="[Purchase Order]" displayFolder="Characteristics" count="0" unbalanced="0"/>
    <cacheHierarchy uniqueName="[Purchase Order].[Validated]" caption="Validated" attribute="1" defaultMemberUniqueName="[Purchase Order].[Validated].[All]" allUniqueName="[Purchase Order].[Validated].[All]" dimensionUniqueName="[Purchase Order]" displayFolder="Characteristics" count="0" unbalanced="0"/>
    <cacheHierarchy uniqueName="[Purchase Order].[Vendor Address]" caption="Vendor Address" attribute="1" defaultMemberUniqueName="[Purchase Order].[Vendor Address].[All]" allUniqueName="[Purchase Order].[Vendor Address].[All]" dimensionUniqueName="[Purchase Order]" displayFolder="Details" count="0" unbalanced="0"/>
    <cacheHierarchy uniqueName="[Purchase Order].[Void Or Completed Date]" caption="Void Or Completed Date" attribute="1" defaultMemberUniqueName="[Purchase Order].[Void Or Completed Date].[All]" allUniqueName="[Purchase Order].[Void Or Completed Date].[All]" dimensionUniqueName="[Purchase Order]" displayFolder="Details\Dates" count="0" unbalanced="0"/>
    <cacheHierarchy uniqueName="[Receipt].[Batch Status]" caption="Batch Status" attribute="1" defaultMemberUniqueName="[Receipt].[Batch Status].[All]" allUniqueName="[Receipt].[Batch Status].[All]" dimensionUniqueName="[Receipt]" displayFolder="Receipt Batch" count="0" unbalanced="0"/>
    <cacheHierarchy uniqueName="[Receipt].[Cashier]" caption="Cashier" attribute="1" defaultMemberUniqueName="[Receipt].[Cashier].[All]" allUniqueName="[Receipt].[Cashier].[All]" dimensionUniqueName="[Receipt]" displayFolder="Receipt Batch" count="0" unbalanced="0"/>
    <cacheHierarchy uniqueName="[Receipt].[Entry Date]" caption="Entry Date" attribute="1" defaultMemberUniqueName="[Receipt].[Entry Date].[All]" allUniqueName="[Receipt].[Entry Date].[All]" dimensionUniqueName="[Receipt]" displayFolder="Receipt" count="0" unbalanced="0"/>
    <cacheHierarchy uniqueName="[Receipt].[Payment Date]" caption="Payment Date" attribute="1" defaultMemberUniqueName="[Receipt].[Payment Date].[All]" allUniqueName="[Receipt].[Payment Date].[All]" dimensionUniqueName="[Receipt]" displayFolder="Receipt" count="0" unbalanced="0"/>
    <cacheHierarchy uniqueName="[Receipt].[Printed]" caption="Printed" attribute="1" defaultMemberUniqueName="[Receipt].[Printed].[All]" allUniqueName="[Receipt].[Printed].[All]" dimensionUniqueName="[Receipt]" displayFolder="Receipt" count="0" unbalanced="0"/>
    <cacheHierarchy uniqueName="[Receipt].[Receipt Batch Number]" caption="Receipt Batch Number" attribute="1" defaultMemberUniqueName="[Receipt].[Receipt Batch Number].[All]" allUniqueName="[Receipt].[Receipt Batch Number].[All]" dimensionUniqueName="[Receipt]" displayFolder="Receipt Batch" count="0" unbalanced="0"/>
    <cacheHierarchy uniqueName="[Receipt].[Receipt Narrative]" caption="Receipt Narrative" attribute="1" defaultMemberUniqueName="[Receipt].[Receipt Narrative].[All]" allUniqueName="[Receipt].[Receipt Narrative].[All]" dimensionUniqueName="[Receipt]" displayFolder="Receipt" count="0" unbalanced="0"/>
    <cacheHierarchy uniqueName="[Receipt].[Receipt Number]" caption="Receipt Number" attribute="1" keyAttribute="1" defaultMemberUniqueName="[Receipt].[Receipt Number].[All]" allUniqueName="[Receipt].[Receipt Number].[All]" dimensionUniqueName="[Receipt]" displayFolder="\;\Properties" count="0" unbalanced="0"/>
    <cacheHierarchy uniqueName="[Receipt].[Received From Name]" caption="Received From Name" attribute="1" defaultMemberUniqueName="[Receipt].[Received From Name].[All]" allUniqueName="[Receipt].[Received From Name].[All]" dimensionUniqueName="[Receipt]" displayFolder="Receipt" count="0" unbalanced="0"/>
    <cacheHierarchy uniqueName="[Receipt].[Voided]" caption="Voided" attribute="1" defaultMemberUniqueName="[Receipt].[Voided].[All]" allUniqueName="[Receipt].[Voided].[All]" dimensionUniqueName="[Receipt]" displayFolder="Receipt" count="0" unbalanced="0"/>
    <cacheHierarchy uniqueName="[Reporting Code Column].[Code]" caption="Reporting Code Column.Code" attribute="1" defaultMemberUniqueName="[Reporting Code Column].[Code].[All]" allUniqueName="[Reporting Code Column].[Code].[All]" dimensionUniqueName="[Reporting Code Column]" displayFolder="" count="0" unbalanced="0"/>
    <cacheHierarchy uniqueName="[Reporting Code Column].[Code And Description]" caption="Reporting Code Column.Code And Description" attribute="1" defaultMemberUniqueName="[Reporting Code Column].[Code And Description].[All]" allUniqueName="[Reporting Code Column].[Code And Description].[All]" dimensionUniqueName="[Reporting Code Column]" displayFolder="" count="0" unbalanced="0"/>
    <cacheHierarchy uniqueName="[Reporting Code Column].[Code Description]" caption="Reporting Code Column.Code Description" attribute="1" defaultMemberUniqueName="[Reporting Code Column].[Code Description].[All]" allUniqueName="[Reporting Code Column].[Code Description].[All]" dimensionUniqueName="[Reporting Code Column]" displayFolder="" count="0" unbalanced="0"/>
    <cacheHierarchy uniqueName="[Reporting Code Column].[Code Sequence]" caption="Reporting Code Column.Code Sequence" attribute="1" defaultMemberUniqueName="[Reporting Code Column].[Code Sequence].[All]" allUniqueName="[Reporting Code Column].[Code Sequence].[All]" dimensionUniqueName="[Reporting Code Column]" displayFolder="" count="0" unbalanced="0"/>
    <cacheHierarchy uniqueName="[Reporting Code Column].[Codes]" caption="Reporting Code Column.Codes" defaultMemberUniqueName="[Reporting Code Column].[Codes].[All]" allUniqueName="[Reporting Code Column].[Codes].[All]" dimensionUniqueName="[Reporting Code Column]" displayFolder="\;\Properties" count="0" unbalanced="1"/>
    <cacheHierarchy uniqueName="[Reporting Code Column].[Parent Code Description]" caption="Reporting Code Column.Parent Code Description" attribute="1" defaultMemberUniqueName="[Reporting Code Column].[Parent Code Description].[All]" allUniqueName="[Reporting Code Column].[Parent Code Description].[All]" dimensionUniqueName="[Reporting Code Column]" displayFolder="" count="0" unbalanced="0"/>
    <cacheHierarchy uniqueName="[Reporting Code Row].[Code]" caption="Reporting Code Row.Code" attribute="1" defaultMemberUniqueName="[Reporting Code Row].[Code].[All]" allUniqueName="[Reporting Code Row].[Code].[All]" dimensionUniqueName="[Reporting Code Row]" displayFolder="" count="0" unbalanced="0"/>
    <cacheHierarchy uniqueName="[Reporting Code Row].[Code And Description]" caption="Reporting Code Row.Code And Description" attribute="1" defaultMemberUniqueName="[Reporting Code Row].[Code And Description].[All]" allUniqueName="[Reporting Code Row].[Code And Description].[All]" dimensionUniqueName="[Reporting Code Row]" displayFolder="" count="0" unbalanced="0"/>
    <cacheHierarchy uniqueName="[Reporting Code Row].[Code Description]" caption="Reporting Code Row.Code Description" attribute="1" defaultMemberUniqueName="[Reporting Code Row].[Code Description].[All]" allUniqueName="[Reporting Code Row].[Code Description].[All]" dimensionUniqueName="[Reporting Code Row]" displayFolder="" count="0" unbalanced="0"/>
    <cacheHierarchy uniqueName="[Reporting Code Row].[Code Sequence]" caption="Reporting Code Row.Code Sequence" attribute="1" defaultMemberUniqueName="[Reporting Code Row].[Code Sequence].[All]" allUniqueName="[Reporting Code Row].[Code Sequence].[All]" dimensionUniqueName="[Reporting Code Row]" displayFolder="" count="0" unbalanced="0"/>
    <cacheHierarchy uniqueName="[Reporting Code Row].[Codes]" caption="Reporting Code Row.Codes" defaultMemberUniqueName="[Reporting Code Row].[Codes].[All]" allUniqueName="[Reporting Code Row].[Codes].[All]" dimensionUniqueName="[Reporting Code Row]" displayFolder="\;\Properties" count="0" unbalanced="1"/>
    <cacheHierarchy uniqueName="[Reporting Code Row].[Parent Code Description]" caption="Reporting Code Row.Parent Code Description" attribute="1" defaultMemberUniqueName="[Reporting Code Row].[Parent Code Description].[All]" allUniqueName="[Reporting Code Row].[Parent Code Description].[All]" dimensionUniqueName="[Reporting Code Row]" displayFolder="" count="0" unbalanced="0"/>
    <cacheHierarchy uniqueName="[Reporting Header].[Report Category]" caption="Report Category" attribute="1" defaultMemberUniqueName="[Reporting Header].[Report Category].[All]" allUniqueName="[Reporting Header].[Report Category].[All]" dimensionUniqueName="[Reporting Header]" displayFolder="" count="0" unbalanced="0"/>
    <cacheHierarchy uniqueName="[Reporting Header].[Report Description]" caption="Report Description" attribute="1" defaultMemberUniqueName="[Reporting Header].[Report Description].[All]" allUniqueName="[Reporting Header].[Report Description].[All]" dimensionUniqueName="[Reporting Header]" displayFolder="" count="0" unbalanced="0"/>
    <cacheHierarchy uniqueName="[Reporting Header].[Report Title]" caption="Report Title" attribute="1" defaultMemberUniqueName="[Reporting Header].[Report Title].[All]" allUniqueName="[Reporting Header].[Report Title].[All]" dimensionUniqueName="[Reporting Header]" displayFolder="" count="0" unbalanced="0"/>
    <cacheHierarchy uniqueName="[Reporting Header].[Section Description]" caption="Section Description" attribute="1" defaultMemberUniqueName="[Reporting Header].[Section Description].[All]" allUniqueName="[Reporting Header].[Section Description].[All]" dimensionUniqueName="[Reporting Header]" displayFolder="" count="0" unbalanced="0"/>
    <cacheHierarchy uniqueName="[Vendor].[Account Number]" caption="Account Number" attribute="1" defaultMemberUniqueName="[Vendor].[Account Number].[All]" allUniqueName="[Vendor].[Account Number].[All]" dimensionUniqueName="[Vendor]" displayFolder="Contact" count="0" unbalanced="0"/>
    <cacheHierarchy uniqueName="[Vendor].[Active Status]" caption="Active Status" attribute="1" defaultMemberUniqueName="[Vendor].[Active Status].[All]" allUniqueName="[Vendor].[Active Status].[All]" dimensionUniqueName="[Vendor]" displayFolder="Characteristics" count="0" unbalanced="0"/>
    <cacheHierarchy uniqueName="[Vendor].[Address]" caption="Address" attribute="1" defaultMemberUniqueName="[Vendor].[Address].[All]" allUniqueName="[Vendor].[Address].[All]" dimensionUniqueName="[Vendor]" displayFolder="Contact" count="0" unbalanced="0"/>
    <cacheHierarchy uniqueName="[Vendor].[City]" caption="City" attribute="1" defaultMemberUniqueName="[Vendor].[City].[All]" allUniqueName="[Vendor].[City].[All]" dimensionUniqueName="[Vendor]" displayFolder="Contact" count="0" unbalanced="0"/>
    <cacheHierarchy uniqueName="[Vendor].[City Tax Type]" caption="City Tax Type" attribute="1" defaultMemberUniqueName="[Vendor].[City Tax Type].[All]" allUniqueName="[Vendor].[City Tax Type].[All]" dimensionUniqueName="[Vendor]" displayFolder="Characteristics" count="0" unbalanced="0"/>
    <cacheHierarchy uniqueName="[Vendor].[Contact Name]" caption="Contact Name" attribute="1" defaultMemberUniqueName="[Vendor].[Contact Name].[All]" allUniqueName="[Vendor].[Contact Name].[All]" dimensionUniqueName="[Vendor]" displayFolder="Contact" count="0" unbalanced="0"/>
    <cacheHierarchy uniqueName="[Vendor].[County Tax Type]" caption="County Tax Type" attribute="1" defaultMemberUniqueName="[Vendor].[County Tax Type].[All]" allUniqueName="[Vendor].[County Tax Type].[All]" dimensionUniqueName="[Vendor]" displayFolder="Characteristics" count="0" unbalanced="0"/>
    <cacheHierarchy uniqueName="[Vendor].[Doing Business As 1099 Name]" caption="Doing Business As 1099 Name" attribute="1" defaultMemberUniqueName="[Vendor].[Doing Business As 1099 Name].[All]" allUniqueName="[Vendor].[Doing Business As 1099 Name].[All]" dimensionUniqueName="[Vendor]" displayFolder="Details" count="0" unbalanced="0"/>
    <cacheHierarchy uniqueName="[Vendor].[Email Address]" caption="Email Address" attribute="1" defaultMemberUniqueName="[Vendor].[Email Address].[All]" allUniqueName="[Vendor].[Email Address].[All]" dimensionUniqueName="[Vendor]" displayFolder="Contact" count="0" unbalanced="0"/>
    <cacheHierarchy uniqueName="[Vendor].[Fax Number]" caption="Fax Number" attribute="1" defaultMemberUniqueName="[Vendor].[Fax Number].[All]" allUniqueName="[Vendor].[Fax Number].[All]" dimensionUniqueName="[Vendor]" displayFolder="Contact" count="0" unbalanced="0"/>
    <cacheHierarchy uniqueName="[Vendor].[Hold Pay Reason]" caption="Hold Pay Reason" attribute="1" defaultMemberUniqueName="[Vendor].[Hold Pay Reason].[All]" allUniqueName="[Vendor].[Hold Pay Reason].[All]" dimensionUniqueName="[Vendor]" displayFolder="Characteristics" count="0" unbalanced="0"/>
    <cacheHierarchy uniqueName="[Vendor].[Phone Number]" caption="Phone Number" attribute="1" defaultMemberUniqueName="[Vendor].[Phone Number].[All]" allUniqueName="[Vendor].[Phone Number].[All]" dimensionUniqueName="[Vendor]" displayFolder="Contact" count="0" unbalanced="0"/>
    <cacheHierarchy uniqueName="[Vendor].[Receipt Of Goods Category]" caption="Receipt Of Goods Category" attribute="1" defaultMemberUniqueName="[Vendor].[Receipt Of Goods Category].[All]" allUniqueName="[Vendor].[Receipt Of Goods Category].[All]" dimensionUniqueName="[Vendor]" displayFolder="Characteristics" count="0" unbalanced="0"/>
    <cacheHierarchy uniqueName="[Vendor].[Secured]" caption="Secured" attribute="1" defaultMemberUniqueName="[Vendor].[Secured].[All]" allUniqueName="[Vendor].[Secured].[All]" dimensionUniqueName="[Vendor]" displayFolder="Characteristics" count="0" unbalanced="0"/>
    <cacheHierarchy uniqueName="[Vendor].[State]" caption="State" attribute="1" defaultMemberUniqueName="[Vendor].[State].[All]" allUniqueName="[Vendor].[State].[All]" dimensionUniqueName="[Vendor]" displayFolder="Contact" count="0" unbalanced="0"/>
    <cacheHierarchy uniqueName="[Vendor].[State Tax Type]" caption="State Tax Type" attribute="1" defaultMemberUniqueName="[Vendor].[State Tax Type].[All]" allUniqueName="[Vendor].[State Tax Type].[All]" dimensionUniqueName="[Vendor]" displayFolder="Characteristics" count="0" unbalanced="0"/>
    <cacheHierarchy uniqueName="[Vendor].[Subject To 1099]" caption="Subject To 1099" attribute="1" defaultMemberUniqueName="[Vendor].[Subject To 1099].[All]" allUniqueName="[Vendor].[Subject To 1099].[All]" dimensionUniqueName="[Vendor]" displayFolder="Characteristics" count="0" unbalanced="0"/>
    <cacheHierarchy uniqueName="[Vendor].[Vendor]" caption="Vendor" attribute="1" keyAttribute="1" defaultMemberUniqueName="[Vendor].[Vendor].[All]" allUniqueName="[Vendor].[Vendor].[All]" dimensionUniqueName="[Vendor]" displayFolder="\;\Properties" count="0" unbalanced="0"/>
    <cacheHierarchy uniqueName="[Vendor].[Vendor 1099 Name]" caption="Vendor 1099 Name" attribute="1" defaultMemberUniqueName="[Vendor].[Vendor 1099 Name].[All]" allUniqueName="[Vendor].[Vendor 1099 Name].[All]" dimensionUniqueName="[Vendor]" displayFolder="Details" count="0" unbalanced="0"/>
    <cacheHierarchy uniqueName="[Vendor].[Vendor Category]" caption="Vendor Category" attribute="1" defaultMemberUniqueName="[Vendor].[Vendor Category].[All]" allUniqueName="[Vendor].[Vendor Category].[All]" dimensionUniqueName="[Vendor]" displayFolder="Characteristics" count="0" unbalanced="0"/>
    <cacheHierarchy uniqueName="[Vendor].[Vendor Classification]" caption="Vendor Classification" attribute="1" defaultMemberUniqueName="[Vendor].[Vendor Classification].[All]" allUniqueName="[Vendor].[Vendor Classification].[All]" dimensionUniqueName="[Vendor]" displayFolder="Characteristics" count="0" unbalanced="0"/>
    <cacheHierarchy uniqueName="[Vendor].[Vendor Name]" caption="Vendor Name" attribute="1" defaultMemberUniqueName="[Vendor].[Vendor Name].[All]" allUniqueName="[Vendor].[Vendor Name].[All]" dimensionUniqueName="[Vendor]" displayFolder="Details" count="0" unbalanced="0"/>
    <cacheHierarchy uniqueName="[Vendor].[Vendor Number]" caption="Vendor Number" attribute="1" defaultMemberUniqueName="[Vendor].[Vendor Number].[All]" allUniqueName="[Vendor].[Vendor Number].[All]" dimensionUniqueName="[Vendor]" displayFolder="Details" count="0" unbalanced="0"/>
    <cacheHierarchy uniqueName="[Vendor].[Vendor Number And Name]" caption="Vendor Number And Name" attribute="1" defaultMemberUniqueName="[Vendor].[Vendor Number And Name].[All]" allUniqueName="[Vendor].[Vendor Number And Name].[All]" dimensionUniqueName="[Vendor]" displayFolder="Details" count="0" unbalanced="0"/>
    <cacheHierarchy uniqueName="[Vendor].[Vendor Type]" caption="Vendor Type" attribute="1" defaultMemberUniqueName="[Vendor].[Vendor Type].[All]" allUniqueName="[Vendor].[Vendor Type].[All]" dimensionUniqueName="[Vendor]" displayFolder="Characteristics" count="0" unbalanced="0"/>
    <cacheHierarchy uniqueName="[Vendor].[Website]" caption="Website" attribute="1" defaultMemberUniqueName="[Vendor].[Website].[All]" allUniqueName="[Vendor].[Website].[All]" dimensionUniqueName="[Vendor]" displayFolder="Details" count="0" unbalanced="0"/>
    <cacheHierarchy uniqueName="[Vendor].[Zip]" caption="Zip" attribute="1" defaultMemberUniqueName="[Vendor].[Zip].[All]" allUniqueName="[Vendor].[Zip].[All]" dimensionUniqueName="[Vendor]" displayFolder="Contact" count="0" unbalanced="0"/>
    <cacheHierarchy uniqueName="[AR Invoice].[Invoice Type Code]" caption="Invoice Type Code" attribute="1" defaultMemberUniqueName="[AR Invoice].[Invoice Type Code].[All]" allUniqueName="[AR Invoice].[Invoice Type Code].[All]" dimensionUniqueName="[AR Invoice]" displayFolder="Characteristics" count="0" unbalanced="0" hidden="1"/>
    <cacheHierarchy uniqueName="[Balance Months].[Date Key]" caption="Date Key" attribute="1" keyAttribute="1" defaultMemberUniqueName="[Balance Months].[Date Key].[All]" allUniqueName="[Balance Months].[Date Key].[All]" dimensionUniqueName="[Balance Months]" displayFolder="" count="0" unbalanced="0" hidden="1"/>
    <cacheHierarchy uniqueName="[Balance Sheet Journal Type].[Balance Sheet P Key]" caption="Balance Sheet P Key" attribute="1" keyAttribute="1" defaultMemberUniqueName="[Balance Sheet Journal Type].[Balance Sheet P Key].[All]" allUniqueName="[Balance Sheet Journal Type].[Balance Sheet P Key].[All]" dimensionUniqueName="[Balance Sheet Journal Type]" displayFolder="" count="0" unbalanced="0" hidden="1"/>
    <cacheHierarchy uniqueName="[Check].[Check Master ID]" caption="Check Master ID" attribute="1" defaultMemberUniqueName="[Check].[Check Master ID].[All]" allUniqueName="[Check].[Check Master ID].[All]" dimensionUniqueName="[Check]" displayFolder="" count="0" unbalanced="0" hidden="1"/>
    <cacheHierarchy uniqueName="[Check].[Check Master Overflow EFTID]" caption="Check Master Overflow EFTID" attribute="1" defaultMemberUniqueName="[Check].[Check Master Overflow EFTID].[All]" allUniqueName="[Check].[Check Master Overflow EFTID].[All]" dimensionUniqueName="[Check]" displayFolder="" count="0" unbalanced="0" hidden="1"/>
    <cacheHierarchy uniqueName="[Customer].[Customer ID]" caption="Customer ID" attribute="1" defaultMemberUniqueName="[Customer].[Customer ID].[All]" allUniqueName="[Customer].[Customer ID].[All]" dimensionUniqueName="[Customer]" displayFolder="" count="0" unbalanced="0" hidden="1"/>
    <cacheHierarchy uniqueName="[GL Account].[Account ID]" caption="Account ID" attribute="1" defaultMemberUniqueName="[GL Account].[Account ID].[All]" allUniqueName="[GL Account].[Account ID].[All]" dimensionUniqueName="[GL Account]" displayFolder="" count="0" unbalanced="0" hidden="1"/>
    <cacheHierarchy uniqueName="[GL Account].[GL Account ID]" caption="GL Account ID" attribute="1" defaultMemberUniqueName="[GL Account].[GL Account ID].[All]" allUniqueName="[GL Account].[GL Account ID].[All]" dimensionUniqueName="[GL Account]" displayFolder="" count="0" unbalanced="0" hidden="1"/>
    <cacheHierarchy uniqueName="[GL Date].[DateKey]" caption="DateKey" attribute="1" time="1" keyAttribute="1" defaultMemberUniqueName="[GL Date].[DateKey].[All]" allUniqueName="[GL Date].[DateKey].[All]" dimensionUniqueName="[GL Date]" displayFolder="" count="0" unbalanced="0" hidden="1"/>
    <cacheHierarchy uniqueName="[Offsetting Org Set].[Dim FM Organization Set]" caption="Offsetting Org Set.Dim FM Organization Set" attribute="1" keyAttribute="1" defaultMemberUniqueName="[Offsetting Org Set].[Dim FM Organization Set].[All]" allUniqueName="[Offsetting Org Set].[Dim FM Organization Set].[All]" dimensionUniqueName="[Offsetting Org Set]" displayFolder="" count="0" unbalanced="0" hidden="1"/>
    <cacheHierarchy uniqueName="[Offsetting Org Set].[Org Set ID]" caption="Offsetting Org Set.Org Set ID" attribute="1" defaultMemberUniqueName="[Offsetting Org Set].[Org Set ID].[All]" allUniqueName="[Offsetting Org Set].[Org Set ID].[All]" dimensionUniqueName="[Offsetting Org Set]" displayFolder="" count="0" unbalanced="0" hidden="1"/>
    <cacheHierarchy uniqueName="[Organization Set].[Dim FM Organization Set]" caption="Organization Set.Dim FM Organization Set" attribute="1" keyAttribute="1" defaultMemberUniqueName="[Organization Set].[Dim FM Organization Set].[All]" allUniqueName="[Organization Set].[Dim FM Organization Set].[All]" dimensionUniqueName="[Organization Set]" displayFolder="" count="0" unbalanced="0" hidden="1"/>
    <cacheHierarchy uniqueName="[Organization Set].[Org Set ID]" caption="Organization Set.Org Set ID" attribute="1" defaultMemberUniqueName="[Organization Set].[Org Set ID].[All]" allUniqueName="[Organization Set].[Org Set ID].[All]" dimensionUniqueName="[Organization Set]" displayFolder="" count="0" unbalanced="0" hidden="1"/>
    <cacheHierarchy uniqueName="[Project Journal].[Project Accounting Journal P Key]" caption="Project Accounting Journal P Key" attribute="1" keyAttribute="1" defaultMemberUniqueName="[Project Journal].[Project Accounting Journal P Key].[All]" allUniqueName="[Project Journal].[Project Accounting Journal P Key].[All]" dimensionUniqueName="[Project Journal]" displayFolder="" count="0" unbalanced="0" hidden="1"/>
    <cacheHierarchy uniqueName="[Purchase Order].[Purchase Order ID]" caption="Purchase Order ID" attribute="1" defaultMemberUniqueName="[Purchase Order].[Purchase Order ID].[All]" allUniqueName="[Purchase Order].[Purchase Order ID].[All]" dimensionUniqueName="[Purchase Order]" displayFolder="" count="0" unbalanced="0" hidden="1"/>
    <cacheHierarchy uniqueName="[Reporting Code Column].[Dim FM Reporting]" caption="Reporting Code Column.Dim FM Reporting" attribute="1" keyAttribute="1" defaultMemberUniqueName="[Reporting Code Column].[Dim FM Reporting].[All]" allUniqueName="[Reporting Code Column].[Dim FM Reporting].[All]" dimensionUniqueName="[Reporting Code Column]" displayFolder="" count="0" unbalanced="0" hidden="1"/>
    <cacheHierarchy uniqueName="[Reporting Code Row].[Dim FM Reporting]" caption="Reporting Code Row.Dim FM Reporting" attribute="1" keyAttribute="1" defaultMemberUniqueName="[Reporting Code Row].[Dim FM Reporting].[All]" allUniqueName="[Reporting Code Row].[Dim FM Reporting].[All]" dimensionUniqueName="[Reporting Code Row]" displayFolder="" count="0" unbalanced="0" hidden="1"/>
    <cacheHierarchy uniqueName="[Reporting Header].[Dim FM Reporting Header]" caption="Dim FM Reporting Header" attribute="1" keyAttribute="1" defaultMemberUniqueName="[Reporting Header].[Dim FM Reporting Header].[All]" allUniqueName="[Reporting Header].[Dim FM Reporting Header].[All]" dimensionUniqueName="[Reporting Header]" displayFolder="" count="0" unbalanced="0" hidden="1"/>
    <cacheHierarchy uniqueName="[Measures].[Adopted Budget]" caption="Adopted Budget" measure="1" displayFolder="Accounting Format" measureGroup="General Ledger" count="0"/>
    <cacheHierarchy uniqueName="[Measures].[Budget Amendments]" caption="Budget Amendments" measure="1" displayFolder="Accounting Format" measureGroup="General Ledger" count="0"/>
    <cacheHierarchy uniqueName="[Measures].[Encumbrances]" caption="Encumbrances" measure="1" displayFolder="Accounting Format;Reporting Format" measureGroup="General Ledger" count="0"/>
    <cacheHierarchy uniqueName="[Measures].[Actual Amount]" caption="Actual Amount" measure="1" displayFolder="Accounting Format" measureGroup="General Ledger" count="0"/>
    <cacheHierarchy uniqueName="[Measures].[Reclassification]" caption="Reclassification" measure="1" displayFolder="Accounting Format;Reporting Format" measureGroup="General Ledger" count="0"/>
    <cacheHierarchy uniqueName="[Measures].[Actual Amount - Reporting]" caption="Actual Amount - Reporting" measure="1" displayFolder="Reporting Format" measureGroup="General Ledger" count="0" oneField="1">
      <fieldsUsage count="1">
        <fieldUsage x="12"/>
      </fieldsUsage>
    </cacheHierarchy>
    <cacheHierarchy uniqueName="[Measures].[Adopted Budget - Reporting]" caption="Adopted Budget - Reporting" measure="1" displayFolder="Reporting Format" measureGroup="General Ledger" count="0"/>
    <cacheHierarchy uniqueName="[Measures].[Budget Amendment - Reporting]" caption="Budget Amendment - Reporting" measure="1" displayFolder="Reporting Format" measureGroup="General Ledger" count="0"/>
    <cacheHierarchy uniqueName="[Measures].[Amount]" caption="Amount" measure="1" displayFolder="" measureGroup="GL Reporting" count="0"/>
    <cacheHierarchy uniqueName="[Measures].[Activity Amount]" caption="Activity Amount" measure="1" displayFolder="" measureGroup="Balance Sheet" count="0"/>
    <cacheHierarchy uniqueName="[Measures].[LTD Ending Balance]" caption="LTD Ending Balance" measure="1" displayFolder="" measureGroup="Balance Sheet" count="0"/>
    <cacheHierarchy uniqueName="[Measures].[YTD Ending Balance]" caption="YTD Ending Balance" measure="1" displayFolder="" measureGroup="Balance Sheet" count="0"/>
    <cacheHierarchy uniqueName="[Measures].[BAL Ending Balance]" caption="BAL Ending Balance" measure="1" displayFolder="" measureGroup="Balance Sheet" count="0"/>
    <cacheHierarchy uniqueName="[Measures].[Distribution Amount]" caption="Distribution Amount" measure="1" displayFolder="" measureGroup="Subledger" count="0"/>
    <cacheHierarchy uniqueName="[Measures].[Journal Amount]" caption="Journal Amount" measure="1" displayFolder="" measureGroup="Project Accounting" count="0"/>
    <cacheHierarchy uniqueName="[Measures].[Adopted Budget Amount]" caption="Adopted Budget Amount" measure="1" displayFolder="" measureGroup="Project Accounting" count="0"/>
    <cacheHierarchy uniqueName="[Measures].[Budget Amendment]" caption="Budget Amendment" measure="1" displayFolder="" measureGroup="Project Accounting" count="0"/>
    <cacheHierarchy uniqueName="[Measures].[Encumbrance Amount]" caption="Encumbrance Amount" measure="1" displayFolder="" measureGroup="Project Accounting" count="0"/>
    <cacheHierarchy uniqueName="[Measures].[Reclassification Amount]" caption="Reclassification Amount" measure="1" displayFolder="" measureGroup="Project Accounting" count="0"/>
    <cacheHierarchy uniqueName="[Measures].[Amended Budget]" caption="Amended Budget" measure="1" displayFolder="Accounting Format" measureGroup="General Ledger" count="0"/>
    <cacheHierarchy uniqueName="[Measures].[Amended Budget - Reporting]" caption="Amended Budget - Reporting" measure="1" displayFolder="Reporting Format" measureGroup="General Ledger" count="0" oneField="1">
      <fieldsUsage count="1">
        <fieldUsage x="13"/>
      </fieldsUsage>
    </cacheHierarchy>
    <cacheHierarchy uniqueName="[Measures].[Actual With Encumbrances]" caption="Actual With Encumbrances" measure="1" displayFolder="Accounting Format\With Encumbrances" measureGroup="General Ledger" count="0"/>
    <cacheHierarchy uniqueName="[Measures].[Actual With Encumbrances - Reporting]" caption="Actual With Encumbrances - Reporting" measure="1" displayFolder="Reporting Format\With Encumbrances" measureGroup="General Ledger" count="0"/>
    <cacheHierarchy uniqueName="[Measures].[Percentage Used w/o Encumbrances]" caption="Percentage Used w/o Encumbrances" measure="1" displayFolder="Accounting Format\Without Encumbrances" measureGroup="General Ledger" count="0"/>
    <cacheHierarchy uniqueName="[Measures].[Percentage Used w/ Encumbrances]" caption="Percentage Used w/ Encumbrances" measure="1" displayFolder="Accounting Format\With Encumbrances" measureGroup="General Ledger" count="0"/>
    <cacheHierarchy uniqueName="[Measures].[Percentage Used w/o Encumbrances - Reporting]" caption="Percentage Used w/o Encumbrances - Reporting" measure="1" displayFolder="Reporting Format\Without Encumbrances" measureGroup="General Ledger" count="0"/>
    <cacheHierarchy uniqueName="[Measures].[Percentage Used w/ Encumbrances - Reporting]" caption="Percentage Used w/ Encumbrances - Reporting" measure="1" displayFolder="Reporting Format\With Encumbrances" measureGroup="General Ledger" count="0"/>
    <cacheHierarchy uniqueName="[Measures].[Remaining Budget w/o Encumbrances - Reporting]" caption="Remaining Budget w/o Encumbrances - Reporting" measure="1" displayFolder="Reporting Format\Without Encumbrances" measureGroup="General Ledger" count="0"/>
    <cacheHierarchy uniqueName="[Measures].[Remaining Budget w/o Encumbrances]" caption="Remaining Budget w/o Encumbrances" measure="1" displayFolder="Accounting Format\Without Encumbrances" measureGroup="General Ledger" count="0"/>
    <cacheHierarchy uniqueName="[Measures].[Remaining Budget w/ Encumbrances]" caption="Remaining Budget w/ Encumbrances" measure="1" displayFolder="Accounting Format\With Encumbrances" measureGroup="General Ledger" count="0"/>
    <cacheHierarchy uniqueName="[Measures].[Remaining Budget w/ Encumbrances - Reporting]" caption="Remaining Budget w/ Encumbrances - Reporting" measure="1" displayFolder="Reporting Format\With Encumbrances" measureGroup="General Ledger" count="0"/>
    <cacheHierarchy uniqueName="[Measures].[Prev Year Actual Amount]" caption="Prev Year Actual Amount" measure="1" displayFolder="Accounting Format\Previous Year" measureGroup="General Ledger" count="0"/>
    <cacheHierarchy uniqueName="[Measures].[Prev Year Difference - %]" caption="Prev Year Difference - %" measure="1" displayFolder="Accounting Format\Previous Year" measureGroup="General Ledger" count="0"/>
    <cacheHierarchy uniqueName="[Measures].[Prev Year Difference - Total]" caption="Prev Year Difference - Total" measure="1" displayFolder="Accounting Format\Previous Year" measureGroup="General Ledger" count="0"/>
    <cacheHierarchy uniqueName="[Measures].[Prev Year Actual Amount - Reporting]" caption="Prev Year Actual Amount - Reporting" measure="1" displayFolder="Reporting Format\Previous Year" measureGroup="General Ledger" count="0"/>
    <cacheHierarchy uniqueName="[Measures].[Prev Year Difference - % - Reporting]" caption="Prev Year Difference - % - Reporting" measure="1" displayFolder="Reporting Format\Previous Year" measureGroup="General Ledger" count="0"/>
    <cacheHierarchy uniqueName="[Measures].[Prev Year Difference - Total - Reporting]" caption="Prev Year Difference - Total - Reporting" measure="1" displayFolder="Reporting Format\Previous Year" measureGroup="General Ledger" count="0"/>
    <cacheHierarchy uniqueName="[Measures].[Transaction Count]" caption="Transaction Count" measure="1" displayFolder="" measureGroup="General Ledger" count="0" hidden="1"/>
    <cacheHierarchy uniqueName="[Measures].[Adopted Budget - Hybrid]" caption="Adopted Budget - Hybrid" measure="1" displayFolder="Hybrid Format" measureGroup="General Ledger" count="0" hidden="1"/>
    <cacheHierarchy uniqueName="[Measures].[Budget Amendment - Hybrid]" caption="Budget Amendment - Hybrid" measure="1" displayFolder="Hybrid Format" measureGroup="General Ledger" count="0" hidden="1"/>
    <cacheHierarchy uniqueName="[Measures].[Report Code Count]" caption="Report Code Count" measure="1" displayFolder="" measureGroup="GL Reporting" count="0" hidden="1"/>
    <cacheHierarchy uniqueName="[Measures].[Balance Sheet Count]" caption="Balance Sheet Count" measure="1" displayFolder="" measureGroup="Balance Sheet" count="0" hidden="1"/>
    <cacheHierarchy uniqueName="[Measures].[Subledger Count]" caption="Subledger Count" measure="1" displayFolder="" measureGroup="Subledger" count="0" hidden="1"/>
    <cacheHierarchy uniqueName="[Measures].[Fact Project Accounting Journal Count]" caption="Fact Project Accounting Journal Count" measure="1" displayFolder="" measureGroup="Project Accounting" count="0" hidden="1"/>
  </cacheHierarchies>
  <kpis count="0"/>
  <dimensions count="22">
    <dimension name="AP Invoice" uniqueName="[AP Invoice]" caption="AP Invoice"/>
    <dimension name="AR Invoice" uniqueName="[AR Invoice]" caption="AR Invoice"/>
    <dimension name="Balance Months" uniqueName="[Balance Months]" caption="Balance Months"/>
    <dimension name="Balance Sheet Journal Type" uniqueName="[Balance Sheet Journal Type]" caption="Balance Sheet Journal Type"/>
    <dimension name="Check" uniqueName="[Check]" caption="Check"/>
    <dimension name="Customer" uniqueName="[Customer]" caption="Customer"/>
    <dimension name="Funding Source" uniqueName="[Funding Source]" caption="Funding Source"/>
    <dimension name="GL Account" uniqueName="[GL Account]" caption="GL Account"/>
    <dimension name="GL Date" uniqueName="[GL Date]" caption="GL Date"/>
    <dimension name="Journal" uniqueName="[Journal]" caption="Journal"/>
    <dimension name="Journal Transactions" uniqueName="[Journal Transactions]" caption="Journal Transactions"/>
    <dimension measure="1" name="Measures" uniqueName="[Measures]" caption="Measures"/>
    <dimension name="Offsetting Org Set" uniqueName="[Offsetting Org Set]" caption="Offsetting Org Set"/>
    <dimension name="Organization Set" uniqueName="[Organization Set]" caption="Organization Set"/>
    <dimension name="Project" uniqueName="[Project]" caption="Project"/>
    <dimension name="Project Journal" uniqueName="[Project Journal]" caption="Project Journal"/>
    <dimension name="Purchase Order" uniqueName="[Purchase Order]" caption="Purchase Order"/>
    <dimension name="Receipt" uniqueName="[Receipt]" caption="Receipt"/>
    <dimension name="Reporting Code Column" uniqueName="[Reporting Code Column]" caption="Reporting Code Column"/>
    <dimension name="Reporting Code Row" uniqueName="[Reporting Code Row]" caption="Reporting Code Row"/>
    <dimension name="Reporting Header" uniqueName="[Reporting Header]" caption="Reporting Header"/>
    <dimension name="Vendor" uniqueName="[Vendor]" caption="Vendor"/>
  </dimensions>
  <measureGroups count="5">
    <measureGroup name="Balance Sheet" caption="Balance Sheet"/>
    <measureGroup name="General Ledger" caption="General Ledger"/>
    <measureGroup name="GL Reporting" caption="GL Reporting"/>
    <measureGroup name="Project Accounting" caption="Project Accounting"/>
    <measureGroup name="Subledger" caption="Subledger"/>
  </measureGroups>
  <maps count="38">
    <map measureGroup="0" dimension="2"/>
    <map measureGroup="0" dimension="3"/>
    <map measureGroup="0" dimension="7"/>
    <map measureGroup="0" dimension="12"/>
    <map measureGroup="0" dimension="13"/>
    <map measureGroup="1" dimension="7"/>
    <map measureGroup="1" dimension="8"/>
    <map measureGroup="1" dimension="9"/>
    <map measureGroup="1" dimension="10"/>
    <map measureGroup="1" dimension="13"/>
    <map measureGroup="1" dimension="14"/>
    <map measureGroup="2" dimension="7"/>
    <map measureGroup="2" dimension="8"/>
    <map measureGroup="2" dimension="9"/>
    <map measureGroup="2" dimension="13"/>
    <map measureGroup="2" dimension="14"/>
    <map measureGroup="2" dimension="18"/>
    <map measureGroup="2" dimension="19"/>
    <map measureGroup="2" dimension="20"/>
    <map measureGroup="3" dimension="6"/>
    <map measureGroup="3" dimension="7"/>
    <map measureGroup="3" dimension="8"/>
    <map measureGroup="3" dimension="9"/>
    <map measureGroup="3" dimension="13"/>
    <map measureGroup="3" dimension="14"/>
    <map measureGroup="3" dimension="15"/>
    <map measureGroup="4" dimension="0"/>
    <map measureGroup="4" dimension="1"/>
    <map measureGroup="4" dimension="4"/>
    <map measureGroup="4" dimension="5"/>
    <map measureGroup="4" dimension="7"/>
    <map measureGroup="4" dimension="8"/>
    <map measureGroup="4" dimension="9"/>
    <map measureGroup="4" dimension="13"/>
    <map measureGroup="4" dimension="14"/>
    <map measureGroup="4" dimension="16"/>
    <map measureGroup="4" dimension="17"/>
    <map measureGroup="4" dimension="21"/>
  </maps>
  <extLst>
    <ext xmlns:x14="http://schemas.microsoft.com/office/spreadsheetml/2009/9/main" uri="{725AE2AE-9491-48be-B2B4-4EB974FC3084}">
      <x14:pivotCacheDefinition supportSubqueryNonVisual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Richard Goodwin" refreshedDate="41491.605186689812" createdVersion="4" refreshedVersion="4" minRefreshableVersion="3" recordCount="416">
  <cacheSource type="worksheet">
    <worksheetSource ref="A1:I417" sheet="Data" r:id="rId2"/>
  </cacheSource>
  <cacheFields count="9">
    <cacheField name="Fund" numFmtId="0">
      <sharedItems containsBlank="1" count="47">
        <s v="101  General Fund"/>
        <s v="125  Retirement"/>
        <s v="150  Self Insurance"/>
        <s v="175  Liability Ins. &amp; Workers Comp."/>
        <s v="230  Church Street Marketplace"/>
        <s v="235  Tax Increment Financing (TIF)"/>
        <s v="245  Stormwater"/>
        <s v="264  Traffic"/>
        <s v="301  CEDO"/>
        <s v="400  Airport"/>
        <s v="401  Airport General Capital"/>
        <s v="404  AIP 87 - Land Acq 2011"/>
        <s v="405  AIP 84 - LAND 2010 PHASE 2"/>
        <s v="406  AIP89-2012 Development"/>
        <s v="407  AIP88 - LAND 2011B"/>
        <s v="408  AIP DBE PLAN"/>
        <s v="409  AIP 81 - LAND 2010 PROPERTIES"/>
        <s v="410  AIP 86 - WILDLIFE HAZARD"/>
        <s v="412  AIP_ - TAXIWAY G PH6A"/>
        <s v="415  AIP__ - BUILDING DEMOLITION"/>
        <s v="421  AIP 74 - LAND 09 NOISE"/>
        <s v="426  AIP 78 - LAND 2010 NOISE"/>
        <s v="429  AIP90- Engineering Design Servic"/>
        <s v="430  AIP91-Part150 NEM Update"/>
        <s v="431  AIP 93- Glycol Treatment Plan"/>
        <s v="432  AIP - 92  LAND- 2012 A  NOISE"/>
        <s v="433  AIP - 94 LAND-2012 B NOISE"/>
        <s v="450  PFC"/>
        <s v="460  Water"/>
        <s v="480  Wastewater"/>
        <s v="483  Burlington Telecom"/>
        <s v="603  Community Development"/>
        <s v="700  Capital Fund - General"/>
        <s v="701  SE NBRH Transit Capital Project"/>
        <s v="705  Capital Fund - Engineering 5000"/>
        <s v="706  Capital Fund - FEMA"/>
        <s v="708  Church Street Improvements"/>
        <s v="709  Capital - DPW Projects"/>
        <s v="712  Calahan Field Restoration"/>
        <s v="715  Waterfront Access"/>
        <s v="716  Wayfinding"/>
        <s v="718  Champlain Parkway"/>
        <s v="724  ARRA Financing"/>
        <s v="745  Moran Plant"/>
        <s v="None"/>
        <s v="501  Perpetual Care"/>
        <m/>
      </sharedItems>
    </cacheField>
    <cacheField name="AccountType" numFmtId="0">
      <sharedItems containsBlank="1" count="3">
        <s v="Expenses"/>
        <s v="Revenue"/>
        <m/>
      </sharedItems>
    </cacheField>
    <cacheField name="Sort" numFmtId="0">
      <sharedItems containsString="0" containsBlank="1" containsNumber="1" containsInteger="1" minValue="1" maxValue="2" count="3">
        <n v="2"/>
        <n v="1"/>
        <m/>
      </sharedItems>
    </cacheField>
    <cacheField name="Organizational Set" numFmtId="0">
      <sharedItems containsBlank="1" count="207">
        <s v="101 -  General Fund"/>
        <s v="101-00 -  General Fund-Non-Departmental"/>
        <s v="101-01-000 -  General Fund-City Council-Admin"/>
        <s v="101-01-001 -  General Fund-City Council-Regional Programs"/>
        <s v="101-02-000 -  General Fund-Mayor's Office-Admin"/>
        <s v="101-04-000 -  General Fund-Clerk/Treasurer-Admin"/>
        <s v="101-04-010 -  General Fund-Clerk/Treasurer-Elections/Voter Registration"/>
        <s v="101-04-011 -  General Fund-Clerk/Treasurer-Information Technology"/>
        <s v="101-04-012 -  General Fund-Clerk/Treasurer-Payroll"/>
        <s v="101-05-000 -  General Fund-City Attorney-Admin"/>
        <s v="101-06-000 -  General Fund-Planning and Zoning-Admin"/>
        <s v="101-07-000 -  General Fund-City Assessor-Admin"/>
        <s v="101-08-000 -  General Fund-Human Resources-Admin"/>
        <s v="101-15-000 -  General Fund-Fire-Admin"/>
        <s v="101-15-040 -  General Fund-Fire-Fire Suppression"/>
        <s v="101-15-041 -  General Fund-Fire-Emergency Medical Services"/>
        <s v="101-15-042 -  General Fund-Fire-Fire Protection"/>
        <s v="101-15-043 -  General Fund-Fire-Fire Training"/>
        <s v="101-15-044 -  General Fund-Fire-Grants"/>
        <s v="101-17-000 -  General Fund-Police-Admin"/>
        <s v="101-17-044 -  General Fund-Police-Grants"/>
        <s v="101-17-050 -  General Fund-Police-Police Uniform Services"/>
        <s v="101-17-051 -  General Fund-Police-Airport Security"/>
        <s v="101-17-052 -  General Fund-Police-Dispatch and Communications"/>
        <s v="101-17-053 -  General Fund-Police-Parking Enforcement"/>
        <s v="101-19-000 -  General Fund-Public Works-Admin"/>
        <s v="101-19-150 -  General Fund-Public Works-Engineering"/>
        <s v="101-19-151 -  General Fund-Public Works-Equipment Maintenance"/>
        <s v="101-19-152-480 -  General Fund-Public Works-Streets-Snow Removal"/>
        <s v="101-19-152-481 -  General Fund-Public Works-Streets-Street Maintenance"/>
        <s v="101-19-152-482 -  General Fund-Public Works-Streets-Street Concrete"/>
        <s v="101-19-153 -  General Fund-Public Works-Recycling"/>
        <s v="101-19-154 -  General Fund-Public Works-Inspection Services"/>
        <s v="101-19-155 -  General Fund-Public Works-Central Facility"/>
        <s v="101-19-400-411 -  General Fund-Public Works-Water-Distribution"/>
        <s v="101-19-400-412 -  General Fund-Public Works-Water-Metering"/>
        <s v="101-20-000 -  General Fund-Code Enforcement-Admin"/>
        <s v="101-21-060 -  General Fund-Fletcher Free Library-General Services"/>
        <s v="101-21-061 -  General Fund-Fletcher Free Library-Summer Reading Program"/>
        <s v="101-21-062 -  General Fund-Fletcher Free Library-English as a Second language"/>
        <s v="101-23-000-000 -  General Fund-Parks and Recreation-Admin-Administration"/>
        <s v="101-23-000-230 -  General Fund-Parks and Recreation-Admin-Parks Planning"/>
        <s v="101-23-100-000 -  General Fund-Parks and Recreation-Parks-Administration"/>
        <s v="101-23-100-235 -  General Fund-Parks and Recreation-Parks-Grounds Maintenance"/>
        <s v="101-23-100-236 -  General Fund-Parks and Recreation-Parks-Buildings Maintenance"/>
        <s v="101-23-100-237 -  General Fund-Parks and Recreation-Parks-Trees &amp; Greenways"/>
        <s v="101-23-100-238 -  General Fund-Parks and Recreation-Parks-Community Gardens"/>
        <s v="101-23-100-239 -  General Fund-Parks and Recreation-Parks-Cemeteries"/>
        <s v="101-23-101-000 -  General Fund-Parks and Recreation-Recreation-Administration"/>
        <s v="101-23-101-245 -  General Fund-Parks and Recreation-Recreation-Recreation Programs"/>
        <s v="101-23-101-246 -  General Fund-Parks and Recreation-Recreation-Events"/>
        <s v="101-23-101-247 -  General Fund-Parks and Recreation-Recreation-Bus Operations"/>
        <s v="101-23-101-248 -  General Fund-Parks and Recreation-Recreation-Athletic Programs"/>
        <s v="101-23-103-255 -  General Fund-Parks and Recreation-Facilities-Leddy Arena"/>
        <s v="101-23-103-256 -  General Fund-Parks and Recreation-Facilities-Memorial Auditorium"/>
        <s v="101-23-103-257 -  General Fund-Parks and Recreation-Facilities-North Beach"/>
        <s v="101-23-103-258 -  General Fund-Parks and Recreation-Facilities-Waterfront"/>
        <s v="101-23-103-259 -  General Fund-Parks and Recreation-Facilities-Miller Center"/>
        <s v="101-23-103-260 -  General Fund-Parks and Recreation-Facilities-Public Buildings"/>
        <s v="101-27-000-000 -  General Fund-Burlington City Arts-Admin-Administration"/>
        <s v="101-27-000-050 -  General Fund-Burlington City Arts-Admin-Marketing"/>
        <s v="101-27-000-051 -  General Fund-Burlington City Arts-Admin-Development"/>
        <s v="101-27-175 -  General Fund-Burlington City Arts-BCA Center"/>
        <s v="101-27-176-055 -  General Fund-Burlington City Arts-Arts Education-Print Studio"/>
        <s v="101-27-176-056 -  General Fund-Burlington City Arts-Arts Education-Clay Studio"/>
        <s v="101-27-176-057 -  General Fund-Burlington City Arts-Arts Education-Photo Studio"/>
        <s v="101-27-176-058 -  General Fund-Burlington City Arts-Arts Education-Visual Arts"/>
        <s v="101-27-176-059 -  General Fund-Burlington City Arts-Arts Education-Art from the Heart"/>
        <s v="101-27-176-060 -  General Fund-Burlington City Arts-Arts Education-Gallery Education"/>
        <s v="101-27-177 -  General Fund-Burlington City Arts-Festivals/Events"/>
        <s v="101-27-178 -  General Fund-Burlington City Arts-Public Art"/>
        <s v="125-08-000 -  Retirement-Human Resources-Admin"/>
        <s v="125-08-036 -  Retirement-Human Resources-Retirement"/>
        <s v="150-08-035 -  Self Insurance-Human Resources-Health and Dental Insurance"/>
        <s v="175-00-013 -  Liability Ins. &amp; Workers Comp.-Non-Departmental-Liability Insurance"/>
        <s v="175-00-015 -  Liability Ins. &amp; Workers Comp.-Non-Departmental-Workers Compensation"/>
        <s v="230-33-000 -  Church Street Marketplace-Market Place-Admin"/>
        <s v="230-33-390 -  Church Street Marketplace-Market Place-Public Relations"/>
        <s v="230-33-391 -  Church Street Marketplace-Market Place-General Maintenance"/>
        <s v="235-04-005 -  Tax Increment Financing (TIF)-Clerk/Treasurer-Waterfront  TIF"/>
        <s v="235-04-006 -  Tax Increment Financing (TIF)-Clerk/Treasurer-Downtown TIF"/>
        <s v="245-19-000 -  Stormwater-Public Works-Admin"/>
        <s v="264-19-200-450 -  Traffic-Public Works-Traffic-Right of Way"/>
        <s v="264-19-200-451 -  Traffic-Public Works-Traffic-Municipal Parking Garage"/>
        <s v="264-19-200-452 -  Traffic-Public Works-Traffic-Airport Parking"/>
        <s v="264-19-200-453 -  Traffic-Public Works-Traffic-School Crossing Guards"/>
        <s v="264-19-200-454 -  Traffic-Public Works-Traffic-Signals"/>
        <s v="264-19-200-455 -  Traffic-Public Works-Traffic-College Street Garage"/>
        <s v="264-19-200-456 -  Traffic-Public Works-Traffic-Lakeview Garage"/>
        <s v="301-31-000 -  CEDO-CEDO-Admin"/>
        <s v="301-31-301-300 -  CEDO-CEDO-Community Development-CDBG"/>
        <s v="301-31-301-301 -  CEDO-CEDO-Community Development-Neighborhood Support Services"/>
        <s v="301-31-301-302 -  CEDO-CEDO-Community Development-AmeriCorps"/>
        <s v="301-31-301-302-2012 -  CEDO-CEDO-Community Development-AmeriCorps-2012"/>
        <s v="301-31-301-302-2013 -  CEDO-CEDO-Community Development-AmeriCorps-2013"/>
        <s v="301-31-301-303 -  CEDO-CEDO-Community Development-Cost Share"/>
        <s v="301-31-301-320 -  CEDO-CEDO-Community Development-CDBG - Admin"/>
        <s v="301-31-301-321-2011 -  CEDO-CEDO-Community Development-CDBG - Brownfields-2011"/>
        <s v="301-31-301-321-2012 -  CEDO-CEDO-Community Development-CDBG - Brownfields-2012"/>
        <s v="301-31-301-321-2013 -  CEDO-CEDO-Community Development-CDBG - Brownfields-2013"/>
        <s v="301-31-301-322-2011 -  CEDO-CEDO-Community Development-CDBG - Micro Enterprise-2011"/>
        <s v="301-31-301-322-2012 -  CEDO-CEDO-Community Development-CDBG - Micro Enterprise-2012"/>
        <s v="301-31-301-322-2013 -  CEDO-CEDO-Community Development-CDBG - Micro Enterprise-2013"/>
        <s v="301-31-301-323-2011 -  CEDO-CEDO-Community Development-CDBG - Economic Development-2011"/>
        <s v="301-31-301-323-2012 -  CEDO-CEDO-Community Development-CDBG - Economic Development-2012"/>
        <s v="301-31-301-323-2013 -  CEDO-CEDO-Community Development-CDBG - Economic Development-2013"/>
        <s v="301-31-301-324-2010 -  CEDO-CEDO-Community Development-CDBG - Housing Initiative Prog-2010"/>
        <s v="301-31-301-324-2011 -  CEDO-CEDO-Community Development-CDBG - Housing Initiative Prog-2011"/>
        <s v="301-31-301-324-2012 -  CEDO-CEDO-Community Development-CDBG - Housing Initiative Prog-2012"/>
        <s v="301-31-301-324-2013 -  CEDO-CEDO-Community Development-CDBG - Housing Initiative Prog-2013"/>
        <s v="301-31-301-325-2009 -  CEDO-CEDO-Community Development-CDBG - Neighborhood Revital-2009"/>
        <s v="301-31-301-325-2010 -  CEDO-CEDO-Community Development-CDBG - Neighborhood Revital-2010"/>
        <s v="301-31-301-325-2011 -  CEDO-CEDO-Community Development-CDBG - Neighborhood Revital-2011"/>
        <s v="301-31-301-325-2012 -  CEDO-CEDO-Community Development-CDBG - Neighborhood Revital-2012"/>
        <s v="301-31-301-325-2013 -  CEDO-CEDO-Community Development-CDBG - Neighborhood Revital-2013"/>
        <s v="301-31-301-326 -  CEDO-CEDO-Community Development-HUD"/>
        <s v="301-31-305-315 -  CEDO-CEDO-Housing-HOME"/>
        <s v="301-31-305-316 -  CEDO-CEDO-Housing-Burlington Housing Trust"/>
        <s v="301-31-305-317 -  CEDO-CEDO-Housing-Lead"/>
        <s v="301-31-315 -  CEDO-CEDO-Community Justice"/>
        <s v="301-31-315-360 -  CEDO-CEDO-Community Justice-Safer Communities"/>
        <s v="301-31-315-361 -  CEDO-CEDO-Community Justice-General"/>
        <s v="301-31-315-362 -  CEDO-CEDO-Community Justice-VOCA/PJ"/>
        <s v="301-31-315-363 -  CEDO-CEDO-Community Justice-2nd Chance COSA"/>
        <s v="301-31-315-364 -  CEDO-CEDO-Community Justice-RICC"/>
        <s v="301-31-315-365 -  CEDO-CEDO-Community Justice-Graffiti Coordinator"/>
        <s v="301-31-315-366 -  CEDO-CEDO-Community Justice-2nd Chance - HC MEND"/>
        <s v="301-31-315-367-2009 -  CEDO-CEDO-Community Justice-JAG-2009"/>
        <s v="301-31-315-367-2010 -  CEDO-CEDO-Community Justice-JAG-2010"/>
        <s v="301-31-315-367-2011 -  CEDO-CEDO-Community Justice-JAG-2011"/>
        <s v="301-31-315-367-2012 -  CEDO-CEDO-Community Justice-JAG-2012"/>
        <s v="301-31-315-368-2011 -  CEDO-CEDO-Community Justice-CJC-2011"/>
        <s v="301-31-330-340 -  CEDO-CEDO-Special Projects-Legacy"/>
        <s v="301-31-330-341 -  CEDO-CEDO-Special Projects-Legacy SEIP"/>
        <s v="301-31-330-342 -  CEDO-CEDO-Special Projects-EPA - Brownfield"/>
        <s v="301-31-330-343 -  CEDO-CEDO-Special Projects-Battlefield"/>
        <s v="301-31-330-344 -  CEDO-CEDO-Special Projects-Micro-Enterprise"/>
        <s v="301-31-330-345 -  CEDO-CEDO-Special Projects-Legacy _ECOS"/>
        <s v="400-35-000 -  Airport-Airport-Admin"/>
        <s v="400-35-430 -  Airport-Airport-Terminal Operations"/>
        <s v="400-35-431 -  Airport-Airport-Airfield Operations"/>
        <s v="400-35-432 -  Airport-Airport-Industrial Park"/>
        <s v="400-35-433-600 -  Airport-Airport-Parking Operations-Parking Garage"/>
        <s v="400-35-433-601 -  Airport-Airport-Parking Operations-Park &amp; Shuttle"/>
        <s v="400-35-434 -  Airport-Airport-Other Properties"/>
        <s v="401-35-000-800 -  Airport General Capital-Airport-Admin-Open"/>
        <s v="404-35-700 -  AIP 87 - Land Acq 2011-Airport-Capital Projects"/>
        <s v="405-35-700 -  AIP 84 - LAND 2010 PHASE 2-Airport-Capital Projects"/>
        <s v="406-35-700 -  AIP89-2012 Development-Airport-Capital Projects"/>
        <s v="407-35-700 -  AIP88 - LAND 2011B-Airport-Capital Projects"/>
        <s v="408-35-700 -  AIP DBE PLAN-Airport-Capital Projects"/>
        <s v="409-35-700 -  AIP 81 - LAND 2010 PROPERTIES-Airport-Capital Projects"/>
        <s v="410-35-700 -  AIP 86 - WILDLIFE HAZARD-Airport-Capital Projects"/>
        <s v="412-35-700 -  AIP_ - TAXIWAY G PH6A-Airport-Capital Projects"/>
        <s v="415-35-700 -  AIP__ - BUILDING DEMOLITION-Airport-Capital Projects"/>
        <s v="421-35-700 -  AIP 74 - LAND 09 NOISE-Airport-Capital Projects"/>
        <s v="426-35-700 -  AIP 78 - Land 2010 Noise-Airport-Capital Projects"/>
        <s v="429-35-700 -  AIP90- Engineering Design Servic-Airport-Capital Projects"/>
        <s v="430-35-700 -  AIP91-Part150 NEM Update-Airport-Capital Projects"/>
        <s v="431-35-700 -  AIP 93- Glycol Treatment Plan-Airport-Capital Projects"/>
        <s v="432-35-700 -  AIP - 92  LAND- 2012 A  NOISE-Airport-Capital Projects"/>
        <s v="433-35-700 -  AIP - 94 LAND-2012 B NOISE-Airport-Capital Projects"/>
        <s v="450-35-700 -  PFC-Airport-Capital Projects"/>
        <s v="460-19-400-000 -  Water-Public Works-Water-Administration"/>
        <s v="460-19-400-410 -  Water-Public Works-Water-Production"/>
        <s v="460-19-400-411 -  Water-Public Works-Water-Distribution"/>
        <s v="460-19-400-412 -  Water-Public Works-Water-Metering"/>
        <s v="460-19-400-413 -  Water-Public Works-Water-Billing"/>
        <s v="480-19-425-000 -  Wastewater-Public Works-Wastewater-Administration"/>
        <s v="480-19-425-430 -  Wastewater-Public Works-Wastewater-Main Plant"/>
        <s v="480-19-425-431 -  Wastewater-Public Works-Wastewater-North Plant"/>
        <s v="480-19-425-432 -  Wastewater-Public Works-Wastewater-East Plant"/>
        <s v="480-19-425-433 -  Wastewater-Public Works-Wastewater-Pump Stations"/>
        <s v="483-43-000 -  Burlington Telecom-Burlington Telecom-Admin"/>
        <s v="483-43-460 -  Burlington Telecom-Burlington Telecom-Outside Plant"/>
        <s v="483-43-461 -  Burlington Telecom-Burlington Telecom-Network Operations"/>
        <s v="483-43-462 -  Burlington Telecom-Burlington Telecom-Cost of Goods Sold"/>
        <s v="483-43-463 -  Burlington Telecom-Burlington Telecom-Sales"/>
        <s v="483-43-464 -  Burlington Telecom-Burlington Telecom-Customer Service &amp; Marketing"/>
        <s v="483-43-465 -  Burlington Telecom-Burlington Telecom-Help Desk"/>
        <s v="483-43-466 -  Burlington Telecom-Burlington Telecom-Legal &amp; Regulatory"/>
        <s v="603-60-600 -  Community Development-BCDC-BCDC"/>
        <s v="700-04-700 -  Capital Fund - General-Clerk/Treasurer-Capital Projects"/>
        <s v="700-23-000-701 -  Capital Fund - General-Parks and Recreation-Admin-Pennies for Parks"/>
        <s v="700-23-000-702 -  Capital Fund - General-Parks and Recreation-Admin-Greenbelt"/>
        <s v="700-23-000-703 -  Capital Fund - General-Parks and Recreation-Admin-Conservation Legacy"/>
        <s v="701-19-700 -  SE NBRH Transit Capital Project-Public Works-Capital Projects"/>
        <s v="705-19-700 -  Capital Fund - Engineering 5000 -Public Works-Capital Projects"/>
        <s v="706-19-700 -  Capital Fund - FEMA-Public Works-Capital Projects"/>
        <s v="708-19-700 -  Church Street Improvements-Public Works-Capital Projects"/>
        <s v="709-19-150-700 -  Capital - DPW Projects-Public Works-Engineering-Street Capital"/>
        <s v="709-19-150-800 -  Capital - DPW Projects-Public Works-Engineering-Open"/>
        <s v="709-19-150-801 -  Capital - DPW Projects-Public Works-Engineering-FHWA"/>
        <s v="709-19-150-802 -  Capital - DPW Projects-Public Works-Engineering-Open 2"/>
        <s v="709-19-150-803 -  Capital - DPW Projects-Public Works-Engineering-Sidewalk Improvement Projects"/>
        <s v="709-19-150-804 -  Capital - DPW Projects-Public Works-Engineering-Federal Transit Administration"/>
        <s v="709-19-700 -  Capital - DPW Projects-Public Works-Capital Projects"/>
        <s v="712-19-700 -  Calahan Field Restoration-Public Works-Capital Projects"/>
        <s v="715-19-700 -  Waterfront Access-Public Works-Capital Projects"/>
        <s v="716-19-700 -  Wayfinding-Public Works-Capital Projects"/>
        <s v="718-19-700 -  Champlain Parkway-Public Works-Capital Projects"/>
        <s v="724-19-700 -  ARRA Financing-Public Works-Capital Projects"/>
        <s v="745-19-700 -  Moran Plant-Public Works-Capital Projects"/>
        <s v="745-31-700 -  Moran Plant-CEDO-Capital Projects"/>
        <s v="None -  None"/>
        <s v="501-00-000 -  Perpetual Care -Non-Departmental-Admin"/>
        <m/>
      </sharedItems>
    </cacheField>
    <cacheField name="FY 13- Actual" numFmtId="0">
      <sharedItems containsString="0" containsBlank="1" containsNumber="1" minValue="-47264.000000000226" maxValue="49668320.349999994"/>
    </cacheField>
    <cacheField name="FY14 - Current Month" numFmtId="0">
      <sharedItems containsString="0" containsBlank="1" containsNumber="1" minValue="-7733.41" maxValue="76910641.120000005"/>
    </cacheField>
    <cacheField name="FY14 - YTD Actual" numFmtId="0">
      <sharedItems containsString="0" containsBlank="1" containsNumber="1" minValue="-7733.41" maxValue="76910641.120000005" count="164">
        <n v="-645.21"/>
        <n v="1705.1799999999998"/>
        <n v="417.80000000000018"/>
        <n v="87421.15"/>
        <n v="18650.55"/>
        <n v="148253.59"/>
        <n v="0"/>
        <n v="19417.39"/>
        <n v="15463.189999999995"/>
        <n v="48740.439999999988"/>
        <n v="46744.970000000008"/>
        <n v="16745.530000000006"/>
        <n v="32594.3"/>
        <n v="46670.340000000004"/>
        <n v="489449.52000000014"/>
        <n v="99072.49000000002"/>
        <n v="5202.1399999999994"/>
        <n v="2128.6299999999997"/>
        <n v="758378.04000000015"/>
        <n v="22687.420000000002"/>
        <n v="70457.300000000017"/>
        <n v="32908.15"/>
        <n v="37832.779999999992"/>
        <n v="61265.82999999998"/>
        <n v="46717.81"/>
        <n v="248.48"/>
        <n v="95638.71"/>
        <n v="2325.59"/>
        <n v="16542.5"/>
        <n v="19715.249999999993"/>
        <n v="1964.8799999999997"/>
        <n v="1270.51"/>
        <n v="54915.639999999992"/>
        <n v="114350.06999999995"/>
        <n v="1838.67"/>
        <n v="26920.390000000007"/>
        <n v="5677.8"/>
        <n v="8159.32"/>
        <n v="29722.670000000002"/>
        <n v="43706.630000000005"/>
        <n v="22237.81"/>
        <n v="16716.97"/>
        <n v="38900.03"/>
        <n v="63106.239999999998"/>
        <n v="7202.39"/>
        <n v="10229.519999999999"/>
        <n v="37584.17"/>
        <n v="1609.69"/>
        <n v="40299.930000000008"/>
        <n v="51717.020000000011"/>
        <n v="5280.63"/>
        <n v="14083.78"/>
        <n v="26776.069999999996"/>
        <n v="3057.9900000000002"/>
        <n v="29641.730000000003"/>
        <n v="1991.52"/>
        <n v="6483.0199999999995"/>
        <n v="1186.8500000000001"/>
        <n v="15875.42"/>
        <n v="18038.919999999998"/>
        <n v="4102.88"/>
        <n v="2726.6899999999996"/>
        <n v="1032670.8500000001"/>
        <n v="275184.08999999997"/>
        <n v="21582.19"/>
        <n v="63324.46"/>
        <n v="11208.679999999998"/>
        <n v="3770.4800000000005"/>
        <n v="13871.3"/>
        <n v="1500"/>
        <n v="39642.44"/>
        <n v="26822.739999999998"/>
        <n v="34643.640000000007"/>
        <n v="10677.050000000003"/>
        <n v="9783.9899999999961"/>
        <n v="22465.11"/>
        <n v="22376.78"/>
        <n v="126810.80999999998"/>
        <n v="23.36"/>
        <n v="248.81"/>
        <n v="12500"/>
        <n v="34525.339999999997"/>
        <n v="109.62"/>
        <n v="42935.510000000009"/>
        <n v="127919.39"/>
        <n v="123287.42000000003"/>
        <n v="8888.3099999999977"/>
        <n v="16671.269999999993"/>
        <n v="8419.159999999998"/>
        <n v="-378.88"/>
        <n v="2319.21"/>
        <n v="55856.520000000011"/>
        <n v="31421.42"/>
        <n v="18830.250000000007"/>
        <n v="4849.5999999999995"/>
        <n v="10771.100000000002"/>
        <n v="43155.460000000006"/>
        <n v="12521.459999999995"/>
        <n v="16764.43"/>
        <n v="8897.34"/>
        <n v="26546.959999999999"/>
        <n v="23657.899999999998"/>
        <n v="14682.16"/>
        <n v="88624.209999999992"/>
        <n v="7315.13"/>
        <n v="24966.689999999995"/>
        <n v="15523.650000000001"/>
        <n v="8241.5600000000013"/>
        <n v="8608.3700000000008"/>
        <n v="3987.82"/>
        <n v="5633.54"/>
        <n v="5971.8399999999992"/>
        <n v="5410.7400000000007"/>
        <n v="2015.2"/>
        <n v="4960"/>
        <n v="76910641.120000005"/>
        <n v="44490.179999999993"/>
        <n v="36241.029999999992"/>
        <n v="-7733.41"/>
        <n v="6321.5"/>
        <n v="1106"/>
        <n v="1512.31"/>
        <n v="90184.6"/>
        <n v="720"/>
        <n v="52863.67"/>
        <n v="6709.27"/>
        <n v="594.04999999999995"/>
        <n v="50"/>
        <n v="1160"/>
        <n v="117"/>
        <n v="8580"/>
        <n v="9022.75"/>
        <n v="80954.789999999994"/>
        <n v="14413"/>
        <n v="4243.5"/>
        <n v="20487.52"/>
        <n v="5591.5"/>
        <n v="55804"/>
        <n v="67951.649999999994"/>
        <n v="8714"/>
        <n v="535"/>
        <n v="2600"/>
        <n v="6469"/>
        <n v="26848"/>
        <n v="11544"/>
        <n v="12420.74"/>
        <n v="300"/>
        <n v="631787.62"/>
        <n v="148509.24"/>
        <n v="93950.87000000001"/>
        <n v="32692.9"/>
        <n v="48517"/>
        <n v="38062.5"/>
        <n v="5000"/>
        <n v="200"/>
        <n v="2351.27"/>
        <n v="148609.81"/>
        <n v="304395.74000000011"/>
        <n v="30451.39"/>
        <n v="300571.48999999993"/>
        <n v="196734.91"/>
        <n v="320874.99"/>
        <n v="7191.3700000000008"/>
        <m/>
      </sharedItems>
    </cacheField>
    <cacheField name="FY13 - Budget" numFmtId="0">
      <sharedItems containsString="0" containsBlank="1" containsNumber="1" containsInteger="1" minValue="-3510" maxValue="39214980"/>
    </cacheField>
    <cacheField name="FY14 - Budget" numFmtId="0">
      <sharedItems containsString="0" containsBlank="1" containsNumber="1" containsInteger="1" minValue="0" maxValue="41606343" count="203">
        <n v="0"/>
        <n v="17657528"/>
        <n v="115213"/>
        <n v="2115254"/>
        <n v="309014"/>
        <n v="1946102"/>
        <n v="19350"/>
        <n v="645149"/>
        <n v="225545"/>
        <n v="935564"/>
        <n v="690008"/>
        <n v="237972"/>
        <n v="503523"/>
        <n v="821123"/>
        <n v="5523004"/>
        <n v="1000693"/>
        <n v="77763"/>
        <n v="120000"/>
        <n v="432237"/>
        <n v="9242843"/>
        <n v="633329"/>
        <n v="997256"/>
        <n v="502262"/>
        <n v="521807"/>
        <n v="884557"/>
        <n v="2293759"/>
        <n v="1007764"/>
        <n v="1204062"/>
        <n v="404863"/>
        <n v="511200"/>
        <n v="579193"/>
        <n v="487211"/>
        <n v="1019013"/>
        <n v="1441641"/>
        <n v="15383"/>
        <n v="6200"/>
        <n v="514356"/>
        <n v="74334"/>
        <n v="488025"/>
        <n v="374575"/>
        <n v="542992"/>
        <n v="216782"/>
        <n v="19540"/>
        <n v="235743"/>
        <n v="253460"/>
        <n v="507310"/>
        <n v="102980"/>
        <n v="12000"/>
        <n v="176692"/>
        <n v="663823"/>
        <n v="166398"/>
        <n v="285642"/>
        <n v="484238"/>
        <n v="82595"/>
        <n v="511528"/>
        <n v="479500"/>
        <n v="46261"/>
        <n v="459910"/>
        <n v="412476"/>
        <n v="72897"/>
        <n v="231716"/>
        <n v="13780022"/>
        <n v="1473377"/>
        <n v="1669065"/>
        <n v="1530000"/>
        <n v="301517"/>
        <n v="204643"/>
        <n v="333764"/>
        <n v="2289497"/>
        <n v="1033195"/>
        <n v="1314755"/>
        <n v="715482"/>
        <n v="721266"/>
        <n v="253535"/>
        <n v="481567"/>
        <n v="804683"/>
        <n v="577534"/>
        <n v="713965"/>
        <n v="92331"/>
        <n v="29458"/>
        <n v="5980"/>
        <n v="361273"/>
        <n v="45000"/>
        <n v="137000"/>
        <n v="60000"/>
        <n v="203049"/>
        <n v="111877"/>
        <n v="324775"/>
        <n v="283320"/>
        <n v="1219450"/>
        <n v="306650"/>
        <n v="22500"/>
        <n v="117000"/>
        <n v="22000"/>
        <n v="35000"/>
        <n v="9145"/>
        <n v="100000"/>
        <n v="5316"/>
        <n v="18587"/>
        <n v="1282397"/>
        <n v="7887566"/>
        <n v="3958540"/>
        <n v="1706459"/>
        <n v="2929385"/>
        <n v="10421"/>
        <n v="575367"/>
        <n v="1720929"/>
        <n v="1788560"/>
        <n v="1505055"/>
        <n v="352814"/>
        <n v="174422"/>
        <n v="4382681"/>
        <n v="2419082"/>
        <n v="381564"/>
        <n v="503846"/>
        <n v="188569"/>
        <n v="2459008"/>
        <n v="675976"/>
        <n v="453854"/>
        <n v="2038180"/>
        <n v="282133"/>
        <n v="742727"/>
        <n v="256352"/>
        <n v="248069"/>
        <n v="349654"/>
        <n v="2685908"/>
        <n v="2000000"/>
        <n v="1748339"/>
        <n v="41606343"/>
        <n v="2531037"/>
        <n v="200000"/>
        <n v="486234"/>
        <n v="94100"/>
        <n v="889000"/>
        <n v="300000"/>
        <n v="590200"/>
        <n v="1142270"/>
        <n v="40000"/>
        <n v="1436100"/>
        <n v="495450"/>
        <n v="862293"/>
        <n v="1958039"/>
        <n v="215000"/>
        <n v="1168920"/>
        <n v="815000"/>
        <n v="720000"/>
        <n v="247140"/>
        <n v="1043350"/>
        <n v="138100"/>
        <n v="15000"/>
        <n v="6500"/>
        <n v="25000"/>
        <n v="24500"/>
        <n v="10000"/>
        <n v="23000"/>
        <n v="131200"/>
        <n v="49000"/>
        <n v="397900"/>
        <n v="93000"/>
        <n v="5000"/>
        <n v="110000"/>
        <n v="617000"/>
        <n v="205400"/>
        <n v="536500"/>
        <n v="1149800"/>
        <n v="95500"/>
        <n v="36500"/>
        <n v="625500"/>
        <n v="160500"/>
        <n v="15038"/>
        <n v="240625"/>
        <n v="21500"/>
        <n v="50"/>
        <n v="13725988"/>
        <n v="851409"/>
        <n v="805552"/>
        <n v="109816"/>
        <n v="11000"/>
        <n v="980500"/>
        <n v="1522000"/>
        <n v="706440"/>
        <n v="822001"/>
        <n v="155000"/>
        <n v="656518"/>
        <n v="818515"/>
        <n v="550275"/>
        <n v="2569478"/>
        <n v="5338014"/>
        <n v="1725060"/>
        <n v="1604804"/>
        <n v="7100000"/>
        <n v="261593"/>
        <n v="5645233"/>
        <n v="2000"/>
        <n v="379000"/>
        <n v="30000"/>
        <n v="7753382"/>
        <n v="74000"/>
        <n v="1214670"/>
        <n v="1600600"/>
        <n v="4685780"/>
        <n v="2980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6">
  <r>
    <x v="0"/>
    <x v="0"/>
    <x v="0"/>
    <x v="0"/>
    <m/>
    <n v="-645.21"/>
    <x v="0"/>
    <m/>
    <x v="0"/>
  </r>
  <r>
    <x v="0"/>
    <x v="0"/>
    <x v="0"/>
    <x v="1"/>
    <n v="13298608.419999992"/>
    <n v="1705.1799999999998"/>
    <x v="1"/>
    <n v="19768869"/>
    <x v="1"/>
  </r>
  <r>
    <x v="0"/>
    <x v="0"/>
    <x v="0"/>
    <x v="2"/>
    <n v="79584.94"/>
    <n v="417.80000000000018"/>
    <x v="2"/>
    <n v="113684"/>
    <x v="2"/>
  </r>
  <r>
    <x v="0"/>
    <x v="0"/>
    <x v="0"/>
    <x v="3"/>
    <n v="1970182.04"/>
    <n v="87421.15"/>
    <x v="3"/>
    <n v="2023217"/>
    <x v="3"/>
  </r>
  <r>
    <x v="0"/>
    <x v="0"/>
    <x v="0"/>
    <x v="4"/>
    <n v="329912.90000000008"/>
    <n v="18650.55"/>
    <x v="4"/>
    <n v="272544"/>
    <x v="4"/>
  </r>
  <r>
    <x v="0"/>
    <x v="0"/>
    <x v="0"/>
    <x v="5"/>
    <n v="2211120.4300000034"/>
    <n v="148253.59"/>
    <x v="5"/>
    <n v="1664408"/>
    <x v="5"/>
  </r>
  <r>
    <x v="0"/>
    <x v="0"/>
    <x v="0"/>
    <x v="6"/>
    <n v="26153.189999999995"/>
    <n v="0"/>
    <x v="6"/>
    <n v="25750"/>
    <x v="6"/>
  </r>
  <r>
    <x v="0"/>
    <x v="0"/>
    <x v="0"/>
    <x v="7"/>
    <n v="1049872.3200000003"/>
    <n v="19417.39"/>
    <x v="7"/>
    <n v="609227"/>
    <x v="7"/>
  </r>
  <r>
    <x v="0"/>
    <x v="0"/>
    <x v="0"/>
    <x v="8"/>
    <n v="215265.58000000019"/>
    <n v="15463.189999999995"/>
    <x v="8"/>
    <n v="189619"/>
    <x v="8"/>
  </r>
  <r>
    <x v="0"/>
    <x v="0"/>
    <x v="0"/>
    <x v="9"/>
    <n v="1038988.2799999993"/>
    <n v="48740.439999999988"/>
    <x v="9"/>
    <n v="934750"/>
    <x v="9"/>
  </r>
  <r>
    <x v="0"/>
    <x v="0"/>
    <x v="0"/>
    <x v="10"/>
    <n v="718235.76999999792"/>
    <n v="46744.970000000008"/>
    <x v="10"/>
    <n v="629583"/>
    <x v="10"/>
  </r>
  <r>
    <x v="0"/>
    <x v="0"/>
    <x v="0"/>
    <x v="11"/>
    <n v="241386.04000000012"/>
    <n v="16745.530000000006"/>
    <x v="11"/>
    <n v="201480"/>
    <x v="11"/>
  </r>
  <r>
    <x v="0"/>
    <x v="0"/>
    <x v="0"/>
    <x v="12"/>
    <n v="462160.13000000053"/>
    <n v="32594.3"/>
    <x v="12"/>
    <n v="400796"/>
    <x v="12"/>
  </r>
  <r>
    <x v="0"/>
    <x v="0"/>
    <x v="0"/>
    <x v="13"/>
    <n v="561690.03999999992"/>
    <n v="46670.340000000004"/>
    <x v="13"/>
    <n v="515440"/>
    <x v="13"/>
  </r>
  <r>
    <x v="0"/>
    <x v="0"/>
    <x v="0"/>
    <x v="14"/>
    <n v="5860389.7700000033"/>
    <n v="489449.52000000014"/>
    <x v="14"/>
    <n v="4522559"/>
    <x v="14"/>
  </r>
  <r>
    <x v="0"/>
    <x v="0"/>
    <x v="0"/>
    <x v="15"/>
    <n v="1075073.7400000012"/>
    <n v="99072.49000000002"/>
    <x v="15"/>
    <n v="874145"/>
    <x v="15"/>
  </r>
  <r>
    <x v="0"/>
    <x v="0"/>
    <x v="0"/>
    <x v="16"/>
    <n v="292777.86999999994"/>
    <n v="5202.1399999999994"/>
    <x v="16"/>
    <n v="236598"/>
    <x v="0"/>
  </r>
  <r>
    <x v="0"/>
    <x v="0"/>
    <x v="0"/>
    <x v="17"/>
    <n v="102618.65999999983"/>
    <n v="2128.6299999999997"/>
    <x v="17"/>
    <n v="82162"/>
    <x v="0"/>
  </r>
  <r>
    <x v="0"/>
    <x v="0"/>
    <x v="0"/>
    <x v="18"/>
    <n v="84314.57"/>
    <n v="0"/>
    <x v="6"/>
    <n v="149230"/>
    <x v="16"/>
  </r>
  <r>
    <x v="0"/>
    <x v="0"/>
    <x v="0"/>
    <x v="19"/>
    <n v="92334.22"/>
    <n v="0"/>
    <x v="6"/>
    <n v="120000"/>
    <x v="17"/>
  </r>
  <r>
    <x v="0"/>
    <x v="0"/>
    <x v="0"/>
    <x v="20"/>
    <n v="443438.19000000012"/>
    <n v="0"/>
    <x v="6"/>
    <n v="856755"/>
    <x v="18"/>
  </r>
  <r>
    <x v="0"/>
    <x v="0"/>
    <x v="0"/>
    <x v="21"/>
    <n v="10068658.900000004"/>
    <n v="758378.04000000015"/>
    <x v="18"/>
    <n v="8083072"/>
    <x v="19"/>
  </r>
  <r>
    <x v="0"/>
    <x v="0"/>
    <x v="0"/>
    <x v="22"/>
    <n v="861595.59000000032"/>
    <n v="22687.420000000002"/>
    <x v="19"/>
    <n v="577262"/>
    <x v="20"/>
  </r>
  <r>
    <x v="0"/>
    <x v="0"/>
    <x v="0"/>
    <x v="23"/>
    <n v="1103069.6599999988"/>
    <n v="70457.300000000017"/>
    <x v="20"/>
    <n v="870645"/>
    <x v="21"/>
  </r>
  <r>
    <x v="0"/>
    <x v="0"/>
    <x v="0"/>
    <x v="24"/>
    <n v="563888.54000000062"/>
    <n v="32908.15"/>
    <x v="21"/>
    <n v="516203"/>
    <x v="22"/>
  </r>
  <r>
    <x v="0"/>
    <x v="0"/>
    <x v="0"/>
    <x v="25"/>
    <n v="436921.49999999878"/>
    <n v="37832.779999999992"/>
    <x v="22"/>
    <n v="465232"/>
    <x v="23"/>
  </r>
  <r>
    <x v="0"/>
    <x v="0"/>
    <x v="0"/>
    <x v="26"/>
    <n v="723980.57999999938"/>
    <n v="61265.82999999998"/>
    <x v="23"/>
    <n v="755237"/>
    <x v="24"/>
  </r>
  <r>
    <x v="0"/>
    <x v="0"/>
    <x v="0"/>
    <x v="27"/>
    <n v="2145795.8000000003"/>
    <n v="46717.81"/>
    <x v="24"/>
    <n v="2237447"/>
    <x v="25"/>
  </r>
  <r>
    <x v="0"/>
    <x v="0"/>
    <x v="0"/>
    <x v="28"/>
    <n v="697465.78999999969"/>
    <n v="248.48"/>
    <x v="25"/>
    <n v="862021"/>
    <x v="26"/>
  </r>
  <r>
    <x v="0"/>
    <x v="0"/>
    <x v="0"/>
    <x v="29"/>
    <n v="1288115.3900000006"/>
    <n v="95638.71"/>
    <x v="26"/>
    <n v="1142649"/>
    <x v="27"/>
  </r>
  <r>
    <x v="0"/>
    <x v="0"/>
    <x v="0"/>
    <x v="30"/>
    <n v="323028.00999999989"/>
    <n v="2325.59"/>
    <x v="27"/>
    <n v="514676"/>
    <x v="28"/>
  </r>
  <r>
    <x v="0"/>
    <x v="0"/>
    <x v="0"/>
    <x v="31"/>
    <n v="476718.3499999998"/>
    <n v="16542.5"/>
    <x v="28"/>
    <n v="519182"/>
    <x v="29"/>
  </r>
  <r>
    <x v="0"/>
    <x v="0"/>
    <x v="0"/>
    <x v="32"/>
    <n v="262543.16000000009"/>
    <n v="19715.249999999993"/>
    <x v="29"/>
    <n v="498208"/>
    <x v="30"/>
  </r>
  <r>
    <x v="0"/>
    <x v="0"/>
    <x v="0"/>
    <x v="33"/>
    <n v="160113.59000000003"/>
    <n v="1964.8799999999997"/>
    <x v="30"/>
    <n v="487419"/>
    <x v="31"/>
  </r>
  <r>
    <x v="0"/>
    <x v="0"/>
    <x v="0"/>
    <x v="34"/>
    <n v="0"/>
    <m/>
    <x v="6"/>
    <n v="0"/>
    <x v="0"/>
  </r>
  <r>
    <x v="0"/>
    <x v="0"/>
    <x v="0"/>
    <x v="35"/>
    <n v="11179.749999999993"/>
    <n v="1270.51"/>
    <x v="31"/>
    <n v="0"/>
    <x v="0"/>
  </r>
  <r>
    <x v="0"/>
    <x v="0"/>
    <x v="0"/>
    <x v="36"/>
    <n v="992657.56000000285"/>
    <n v="54915.639999999992"/>
    <x v="32"/>
    <n v="936412"/>
    <x v="32"/>
  </r>
  <r>
    <x v="0"/>
    <x v="0"/>
    <x v="0"/>
    <x v="37"/>
    <n v="1546740.319999997"/>
    <n v="114350.06999999995"/>
    <x v="33"/>
    <n v="1283748"/>
    <x v="33"/>
  </r>
  <r>
    <x v="0"/>
    <x v="0"/>
    <x v="0"/>
    <x v="38"/>
    <n v="15871.469999999998"/>
    <n v="1838.67"/>
    <x v="34"/>
    <n v="23000"/>
    <x v="34"/>
  </r>
  <r>
    <x v="0"/>
    <x v="0"/>
    <x v="0"/>
    <x v="39"/>
    <n v="12132.99"/>
    <n v="0"/>
    <x v="6"/>
    <n v="15700"/>
    <x v="35"/>
  </r>
  <r>
    <x v="0"/>
    <x v="0"/>
    <x v="0"/>
    <x v="40"/>
    <n v="351756.05999999976"/>
    <n v="26920.390000000007"/>
    <x v="35"/>
    <n v="374826"/>
    <x v="36"/>
  </r>
  <r>
    <x v="0"/>
    <x v="0"/>
    <x v="0"/>
    <x v="41"/>
    <n v="1261.3"/>
    <n v="5677.8"/>
    <x v="36"/>
    <n v="0"/>
    <x v="37"/>
  </r>
  <r>
    <x v="0"/>
    <x v="0"/>
    <x v="0"/>
    <x v="42"/>
    <n v="449548.28999999916"/>
    <n v="8159.32"/>
    <x v="37"/>
    <n v="382118"/>
    <x v="38"/>
  </r>
  <r>
    <x v="0"/>
    <x v="0"/>
    <x v="0"/>
    <x v="43"/>
    <n v="324828.82999999996"/>
    <n v="29722.670000000002"/>
    <x v="38"/>
    <n v="314657"/>
    <x v="39"/>
  </r>
  <r>
    <x v="0"/>
    <x v="0"/>
    <x v="0"/>
    <x v="44"/>
    <n v="428560.09000000102"/>
    <n v="43706.630000000005"/>
    <x v="39"/>
    <n v="445746"/>
    <x v="40"/>
  </r>
  <r>
    <x v="0"/>
    <x v="0"/>
    <x v="0"/>
    <x v="45"/>
    <n v="181143.53000000017"/>
    <n v="22237.81"/>
    <x v="40"/>
    <n v="179245"/>
    <x v="41"/>
  </r>
  <r>
    <x v="0"/>
    <x v="0"/>
    <x v="0"/>
    <x v="46"/>
    <n v="23195.19"/>
    <n v="0"/>
    <x v="6"/>
    <n v="24540"/>
    <x v="42"/>
  </r>
  <r>
    <x v="0"/>
    <x v="0"/>
    <x v="0"/>
    <x v="47"/>
    <n v="201556.57000000027"/>
    <n v="16716.97"/>
    <x v="41"/>
    <n v="182764"/>
    <x v="43"/>
  </r>
  <r>
    <x v="0"/>
    <x v="0"/>
    <x v="0"/>
    <x v="48"/>
    <n v="202076.3599999999"/>
    <n v="38900.03"/>
    <x v="42"/>
    <n v="216626"/>
    <x v="44"/>
  </r>
  <r>
    <x v="0"/>
    <x v="0"/>
    <x v="0"/>
    <x v="49"/>
    <n v="391676.97999999975"/>
    <n v="63106.239999999998"/>
    <x v="43"/>
    <n v="375532"/>
    <x v="45"/>
  </r>
  <r>
    <x v="0"/>
    <x v="0"/>
    <x v="0"/>
    <x v="50"/>
    <n v="94403.180000000022"/>
    <n v="7202.39"/>
    <x v="44"/>
    <n v="97674"/>
    <x v="46"/>
  </r>
  <r>
    <x v="0"/>
    <x v="0"/>
    <x v="0"/>
    <x v="51"/>
    <n v="11416.949999999999"/>
    <n v="0"/>
    <x v="6"/>
    <n v="60892"/>
    <x v="47"/>
  </r>
  <r>
    <x v="0"/>
    <x v="0"/>
    <x v="0"/>
    <x v="52"/>
    <n v="193519.78000000003"/>
    <n v="10229.519999999999"/>
    <x v="45"/>
    <n v="158036"/>
    <x v="48"/>
  </r>
  <r>
    <x v="0"/>
    <x v="0"/>
    <x v="0"/>
    <x v="53"/>
    <n v="646761.05000000051"/>
    <n v="37584.17"/>
    <x v="46"/>
    <n v="664493"/>
    <x v="49"/>
  </r>
  <r>
    <x v="0"/>
    <x v="0"/>
    <x v="0"/>
    <x v="54"/>
    <n v="332728.30999999994"/>
    <n v="1609.69"/>
    <x v="47"/>
    <n v="308798"/>
    <x v="50"/>
  </r>
  <r>
    <x v="0"/>
    <x v="0"/>
    <x v="0"/>
    <x v="55"/>
    <n v="292544.4800000001"/>
    <n v="40299.930000000008"/>
    <x v="48"/>
    <n v="305287"/>
    <x v="51"/>
  </r>
  <r>
    <x v="0"/>
    <x v="0"/>
    <x v="0"/>
    <x v="56"/>
    <n v="518167.78999999992"/>
    <n v="51717.020000000011"/>
    <x v="49"/>
    <n v="526150"/>
    <x v="52"/>
  </r>
  <r>
    <x v="0"/>
    <x v="0"/>
    <x v="0"/>
    <x v="57"/>
    <n v="91603.680000000008"/>
    <n v="5280.63"/>
    <x v="50"/>
    <n v="91130"/>
    <x v="53"/>
  </r>
  <r>
    <x v="0"/>
    <x v="0"/>
    <x v="0"/>
    <x v="58"/>
    <n v="416966.12000000034"/>
    <n v="14083.78"/>
    <x v="51"/>
    <n v="381535"/>
    <x v="54"/>
  </r>
  <r>
    <x v="0"/>
    <x v="0"/>
    <x v="0"/>
    <x v="59"/>
    <n v="398769.84000000008"/>
    <n v="26776.069999999996"/>
    <x v="52"/>
    <n v="180322"/>
    <x v="55"/>
  </r>
  <r>
    <x v="0"/>
    <x v="0"/>
    <x v="0"/>
    <x v="60"/>
    <n v="166276.16000000006"/>
    <m/>
    <x v="6"/>
    <n v="155976"/>
    <x v="0"/>
  </r>
  <r>
    <x v="0"/>
    <x v="0"/>
    <x v="0"/>
    <x v="61"/>
    <n v="56494.169999999976"/>
    <n v="3057.9900000000002"/>
    <x v="53"/>
    <n v="110916"/>
    <x v="56"/>
  </r>
  <r>
    <x v="0"/>
    <x v="0"/>
    <x v="0"/>
    <x v="62"/>
    <n v="359957.30999999994"/>
    <n v="29641.730000000003"/>
    <x v="54"/>
    <n v="441486"/>
    <x v="57"/>
  </r>
  <r>
    <x v="0"/>
    <x v="0"/>
    <x v="0"/>
    <x v="63"/>
    <n v="43852.569999999992"/>
    <n v="1991.52"/>
    <x v="55"/>
    <n v="22150"/>
    <x v="0"/>
  </r>
  <r>
    <x v="0"/>
    <x v="0"/>
    <x v="0"/>
    <x v="64"/>
    <n v="154013.07999999999"/>
    <n v="6483.0199999999995"/>
    <x v="56"/>
    <n v="132342"/>
    <x v="0"/>
  </r>
  <r>
    <x v="0"/>
    <x v="0"/>
    <x v="0"/>
    <x v="65"/>
    <n v="62670.479999999996"/>
    <n v="1186.8500000000001"/>
    <x v="57"/>
    <n v="62043"/>
    <x v="0"/>
  </r>
  <r>
    <x v="0"/>
    <x v="0"/>
    <x v="0"/>
    <x v="66"/>
    <n v="92002.290000000008"/>
    <n v="15875.42"/>
    <x v="58"/>
    <n v="135536"/>
    <x v="58"/>
  </r>
  <r>
    <x v="0"/>
    <x v="0"/>
    <x v="0"/>
    <x v="67"/>
    <n v="7367.3299999999981"/>
    <m/>
    <x v="6"/>
    <n v="11320"/>
    <x v="0"/>
  </r>
  <r>
    <x v="0"/>
    <x v="0"/>
    <x v="0"/>
    <x v="68"/>
    <n v="52453.31"/>
    <n v="18038.919999999998"/>
    <x v="59"/>
    <n v="0"/>
    <x v="0"/>
  </r>
  <r>
    <x v="0"/>
    <x v="0"/>
    <x v="0"/>
    <x v="69"/>
    <n v="56995.640000000007"/>
    <n v="4102.88"/>
    <x v="60"/>
    <n v="55500"/>
    <x v="59"/>
  </r>
  <r>
    <x v="0"/>
    <x v="0"/>
    <x v="0"/>
    <x v="70"/>
    <n v="42906.990000000013"/>
    <m/>
    <x v="6"/>
    <n v="45000"/>
    <x v="0"/>
  </r>
  <r>
    <x v="1"/>
    <x v="0"/>
    <x v="0"/>
    <x v="71"/>
    <n v="206629.33000000048"/>
    <n v="2726.6899999999996"/>
    <x v="61"/>
    <n v="224286"/>
    <x v="60"/>
  </r>
  <r>
    <x v="1"/>
    <x v="0"/>
    <x v="0"/>
    <x v="72"/>
    <n v="12633441.310000008"/>
    <n v="1032670.8500000001"/>
    <x v="62"/>
    <n v="12459300"/>
    <x v="61"/>
  </r>
  <r>
    <x v="2"/>
    <x v="0"/>
    <x v="0"/>
    <x v="73"/>
    <n v="9687440.8100000117"/>
    <n v="275184.08999999997"/>
    <x v="63"/>
    <n v="9287942"/>
    <x v="62"/>
  </r>
  <r>
    <x v="3"/>
    <x v="0"/>
    <x v="0"/>
    <x v="74"/>
    <n v="1335001.3900000001"/>
    <n v="21582.19"/>
    <x v="64"/>
    <n v="1421000"/>
    <x v="63"/>
  </r>
  <r>
    <x v="3"/>
    <x v="0"/>
    <x v="0"/>
    <x v="75"/>
    <n v="1681155.1299999994"/>
    <n v="63324.46"/>
    <x v="65"/>
    <n v="1430000"/>
    <x v="64"/>
  </r>
  <r>
    <x v="4"/>
    <x v="0"/>
    <x v="0"/>
    <x v="76"/>
    <n v="319940.29999999958"/>
    <n v="11208.679999999998"/>
    <x v="66"/>
    <n v="272411"/>
    <x v="65"/>
  </r>
  <r>
    <x v="4"/>
    <x v="0"/>
    <x v="0"/>
    <x v="77"/>
    <n v="297555.90000000014"/>
    <n v="3770.4800000000005"/>
    <x v="67"/>
    <n v="273420"/>
    <x v="66"/>
  </r>
  <r>
    <x v="4"/>
    <x v="0"/>
    <x v="0"/>
    <x v="78"/>
    <n v="409638.25000000081"/>
    <n v="13871.3"/>
    <x v="68"/>
    <n v="364349"/>
    <x v="67"/>
  </r>
  <r>
    <x v="5"/>
    <x v="0"/>
    <x v="0"/>
    <x v="79"/>
    <n v="2144144.67"/>
    <n v="1500"/>
    <x v="69"/>
    <n v="1439204"/>
    <x v="68"/>
  </r>
  <r>
    <x v="5"/>
    <x v="0"/>
    <x v="0"/>
    <x v="80"/>
    <n v="2500"/>
    <m/>
    <x v="6"/>
    <n v="0"/>
    <x v="0"/>
  </r>
  <r>
    <x v="6"/>
    <x v="0"/>
    <x v="0"/>
    <x v="81"/>
    <n v="803227.9600000002"/>
    <n v="0"/>
    <x v="6"/>
    <n v="1301000"/>
    <x v="69"/>
  </r>
  <r>
    <x v="7"/>
    <x v="0"/>
    <x v="0"/>
    <x v="82"/>
    <n v="1244864.3900000008"/>
    <n v="39642.44"/>
    <x v="70"/>
    <n v="1338870"/>
    <x v="70"/>
  </r>
  <r>
    <x v="7"/>
    <x v="0"/>
    <x v="0"/>
    <x v="83"/>
    <n v="703510.19999999972"/>
    <n v="26822.739999999998"/>
    <x v="71"/>
    <n v="772478"/>
    <x v="71"/>
  </r>
  <r>
    <x v="7"/>
    <x v="0"/>
    <x v="0"/>
    <x v="84"/>
    <n v="3857643.3000000012"/>
    <n v="34643.640000000007"/>
    <x v="72"/>
    <n v="716974"/>
    <x v="72"/>
  </r>
  <r>
    <x v="7"/>
    <x v="0"/>
    <x v="0"/>
    <x v="85"/>
    <n v="205515.96000000014"/>
    <n v="10677.050000000003"/>
    <x v="73"/>
    <n v="227070"/>
    <x v="73"/>
  </r>
  <r>
    <x v="7"/>
    <x v="0"/>
    <x v="0"/>
    <x v="86"/>
    <n v="380809.77999999921"/>
    <n v="9783.9899999999961"/>
    <x v="74"/>
    <n v="433955"/>
    <x v="74"/>
  </r>
  <r>
    <x v="7"/>
    <x v="0"/>
    <x v="0"/>
    <x v="87"/>
    <n v="667934.25999999943"/>
    <n v="22465.11"/>
    <x v="75"/>
    <n v="813841"/>
    <x v="75"/>
  </r>
  <r>
    <x v="7"/>
    <x v="0"/>
    <x v="0"/>
    <x v="88"/>
    <n v="643714.8000000004"/>
    <n v="22376.78"/>
    <x v="76"/>
    <n v="679461"/>
    <x v="76"/>
  </r>
  <r>
    <x v="8"/>
    <x v="0"/>
    <x v="0"/>
    <x v="89"/>
    <n v="-47264.000000000226"/>
    <n v="126810.80999999998"/>
    <x v="77"/>
    <n v="395586"/>
    <x v="77"/>
  </r>
  <r>
    <x v="8"/>
    <x v="0"/>
    <x v="0"/>
    <x v="90"/>
    <n v="0"/>
    <m/>
    <x v="6"/>
    <n v="0"/>
    <x v="0"/>
  </r>
  <r>
    <x v="8"/>
    <x v="0"/>
    <x v="0"/>
    <x v="91"/>
    <n v="84599.300000000119"/>
    <n v="0"/>
    <x v="6"/>
    <n v="93984"/>
    <x v="78"/>
  </r>
  <r>
    <x v="8"/>
    <x v="0"/>
    <x v="0"/>
    <x v="92"/>
    <n v="43.999999999999986"/>
    <m/>
    <x v="6"/>
    <n v="0"/>
    <x v="0"/>
  </r>
  <r>
    <x v="8"/>
    <x v="0"/>
    <x v="0"/>
    <x v="93"/>
    <n v="102456.74000000002"/>
    <m/>
    <x v="6"/>
    <n v="38165"/>
    <x v="0"/>
  </r>
  <r>
    <x v="8"/>
    <x v="0"/>
    <x v="0"/>
    <x v="94"/>
    <n v="244040.1399999999"/>
    <n v="0"/>
    <x v="6"/>
    <n v="256995"/>
    <x v="79"/>
  </r>
  <r>
    <x v="8"/>
    <x v="0"/>
    <x v="0"/>
    <x v="95"/>
    <n v="43813.950000000135"/>
    <n v="23.36"/>
    <x v="78"/>
    <n v="29863"/>
    <x v="80"/>
  </r>
  <r>
    <x v="8"/>
    <x v="0"/>
    <x v="0"/>
    <x v="96"/>
    <n v="395056.58999999991"/>
    <n v="248.81"/>
    <x v="79"/>
    <n v="378490"/>
    <x v="81"/>
  </r>
  <r>
    <x v="8"/>
    <x v="0"/>
    <x v="0"/>
    <x v="97"/>
    <n v="13770.59"/>
    <m/>
    <x v="6"/>
    <n v="10857"/>
    <x v="0"/>
  </r>
  <r>
    <x v="8"/>
    <x v="0"/>
    <x v="0"/>
    <x v="98"/>
    <n v="567.48"/>
    <m/>
    <x v="6"/>
    <n v="30000"/>
    <x v="0"/>
  </r>
  <r>
    <x v="8"/>
    <x v="0"/>
    <x v="0"/>
    <x v="99"/>
    <m/>
    <n v="0"/>
    <x v="6"/>
    <m/>
    <x v="82"/>
  </r>
  <r>
    <x v="8"/>
    <x v="0"/>
    <x v="0"/>
    <x v="100"/>
    <n v="124988.26999999987"/>
    <m/>
    <x v="6"/>
    <n v="69096"/>
    <x v="0"/>
  </r>
  <r>
    <x v="8"/>
    <x v="0"/>
    <x v="0"/>
    <x v="101"/>
    <n v="7841.9700000000012"/>
    <m/>
    <x v="6"/>
    <n v="79450"/>
    <x v="0"/>
  </r>
  <r>
    <x v="8"/>
    <x v="0"/>
    <x v="0"/>
    <x v="102"/>
    <m/>
    <n v="0"/>
    <x v="6"/>
    <m/>
    <x v="83"/>
  </r>
  <r>
    <x v="8"/>
    <x v="0"/>
    <x v="0"/>
    <x v="103"/>
    <n v="66084.98000000001"/>
    <m/>
    <x v="6"/>
    <n v="26278"/>
    <x v="0"/>
  </r>
  <r>
    <x v="8"/>
    <x v="0"/>
    <x v="0"/>
    <x v="104"/>
    <n v="142377.60000000001"/>
    <m/>
    <x v="6"/>
    <n v="0"/>
    <x v="0"/>
  </r>
  <r>
    <x v="8"/>
    <x v="0"/>
    <x v="0"/>
    <x v="105"/>
    <m/>
    <n v="0"/>
    <x v="6"/>
    <m/>
    <x v="84"/>
  </r>
  <r>
    <x v="8"/>
    <x v="0"/>
    <x v="0"/>
    <x v="106"/>
    <n v="52851.209999999977"/>
    <m/>
    <x v="6"/>
    <n v="87900"/>
    <x v="0"/>
  </r>
  <r>
    <x v="8"/>
    <x v="0"/>
    <x v="0"/>
    <x v="107"/>
    <n v="4416.0699999999979"/>
    <m/>
    <x v="6"/>
    <n v="123446"/>
    <x v="0"/>
  </r>
  <r>
    <x v="8"/>
    <x v="0"/>
    <x v="0"/>
    <x v="108"/>
    <n v="772.81999999999994"/>
    <m/>
    <x v="6"/>
    <n v="41585"/>
    <x v="0"/>
  </r>
  <r>
    <x v="8"/>
    <x v="0"/>
    <x v="0"/>
    <x v="109"/>
    <m/>
    <n v="0"/>
    <x v="6"/>
    <m/>
    <x v="85"/>
  </r>
  <r>
    <x v="8"/>
    <x v="0"/>
    <x v="0"/>
    <x v="110"/>
    <n v="19506.129999999997"/>
    <m/>
    <x v="6"/>
    <n v="19506"/>
    <x v="0"/>
  </r>
  <r>
    <x v="8"/>
    <x v="0"/>
    <x v="0"/>
    <x v="111"/>
    <n v="63537.82999999998"/>
    <m/>
    <x v="6"/>
    <n v="50000"/>
    <x v="0"/>
  </r>
  <r>
    <x v="8"/>
    <x v="0"/>
    <x v="0"/>
    <x v="112"/>
    <n v="0"/>
    <m/>
    <x v="6"/>
    <n v="46902"/>
    <x v="0"/>
  </r>
  <r>
    <x v="8"/>
    <x v="0"/>
    <x v="0"/>
    <x v="113"/>
    <n v="447.72"/>
    <m/>
    <x v="6"/>
    <n v="0"/>
    <x v="0"/>
  </r>
  <r>
    <x v="8"/>
    <x v="0"/>
    <x v="0"/>
    <x v="114"/>
    <m/>
    <n v="0"/>
    <x v="6"/>
    <m/>
    <x v="86"/>
  </r>
  <r>
    <x v="8"/>
    <x v="0"/>
    <x v="0"/>
    <x v="115"/>
    <n v="22107.14"/>
    <m/>
    <x v="6"/>
    <n v="105000"/>
    <x v="0"/>
  </r>
  <r>
    <x v="8"/>
    <x v="0"/>
    <x v="0"/>
    <x v="116"/>
    <n v="443350.28000000009"/>
    <n v="0"/>
    <x v="6"/>
    <n v="342593"/>
    <x v="87"/>
  </r>
  <r>
    <x v="8"/>
    <x v="0"/>
    <x v="0"/>
    <x v="117"/>
    <n v="337756.31999999989"/>
    <n v="12500"/>
    <x v="80"/>
    <n v="460240"/>
    <x v="88"/>
  </r>
  <r>
    <x v="8"/>
    <x v="0"/>
    <x v="0"/>
    <x v="118"/>
    <n v="1093699.5200000003"/>
    <n v="34525.339999999997"/>
    <x v="81"/>
    <n v="1022500"/>
    <x v="89"/>
  </r>
  <r>
    <x v="8"/>
    <x v="0"/>
    <x v="0"/>
    <x v="119"/>
    <n v="0"/>
    <m/>
    <x v="6"/>
    <n v="0"/>
    <x v="0"/>
  </r>
  <r>
    <x v="8"/>
    <x v="0"/>
    <x v="0"/>
    <x v="120"/>
    <n v="413608.91000000027"/>
    <n v="0"/>
    <x v="6"/>
    <n v="215000"/>
    <x v="90"/>
  </r>
  <r>
    <x v="8"/>
    <x v="0"/>
    <x v="0"/>
    <x v="121"/>
    <n v="30992.670000000002"/>
    <n v="109.62"/>
    <x v="82"/>
    <n v="29142"/>
    <x v="91"/>
  </r>
  <r>
    <x v="8"/>
    <x v="0"/>
    <x v="0"/>
    <x v="122"/>
    <n v="196499.40999999989"/>
    <n v="0"/>
    <x v="6"/>
    <n v="117000"/>
    <x v="92"/>
  </r>
  <r>
    <x v="8"/>
    <x v="0"/>
    <x v="0"/>
    <x v="123"/>
    <n v="36874.549999999996"/>
    <m/>
    <x v="6"/>
    <n v="65821"/>
    <x v="0"/>
  </r>
  <r>
    <x v="8"/>
    <x v="0"/>
    <x v="0"/>
    <x v="124"/>
    <n v="8626.630000000001"/>
    <n v="0"/>
    <x v="6"/>
    <n v="48300"/>
    <x v="93"/>
  </r>
  <r>
    <x v="8"/>
    <x v="0"/>
    <x v="0"/>
    <x v="125"/>
    <n v="84388.889999999985"/>
    <n v="0"/>
    <x v="6"/>
    <n v="61879"/>
    <x v="94"/>
  </r>
  <r>
    <x v="8"/>
    <x v="0"/>
    <x v="0"/>
    <x v="126"/>
    <n v="1028.2300000000009"/>
    <m/>
    <x v="6"/>
    <n v="32496"/>
    <x v="0"/>
  </r>
  <r>
    <x v="8"/>
    <x v="0"/>
    <x v="0"/>
    <x v="127"/>
    <n v="4984.58"/>
    <m/>
    <x v="6"/>
    <n v="4985"/>
    <x v="0"/>
  </r>
  <r>
    <x v="8"/>
    <x v="0"/>
    <x v="0"/>
    <x v="128"/>
    <n v="49905.840000000004"/>
    <m/>
    <x v="6"/>
    <n v="29956"/>
    <x v="0"/>
  </r>
  <r>
    <x v="8"/>
    <x v="0"/>
    <x v="0"/>
    <x v="129"/>
    <n v="11814.780000000002"/>
    <m/>
    <x v="6"/>
    <n v="5915"/>
    <x v="0"/>
  </r>
  <r>
    <x v="8"/>
    <x v="0"/>
    <x v="0"/>
    <x v="130"/>
    <n v="15549.98"/>
    <n v="0"/>
    <x v="6"/>
    <n v="63132"/>
    <x v="95"/>
  </r>
  <r>
    <x v="8"/>
    <x v="0"/>
    <x v="0"/>
    <x v="131"/>
    <n v="35590.619999999981"/>
    <m/>
    <x v="6"/>
    <n v="31961"/>
    <x v="0"/>
  </r>
  <r>
    <x v="8"/>
    <x v="0"/>
    <x v="0"/>
    <x v="132"/>
    <n v="136490.5400000001"/>
    <m/>
    <x v="6"/>
    <n v="95500"/>
    <x v="0"/>
  </r>
  <r>
    <x v="8"/>
    <x v="0"/>
    <x v="0"/>
    <x v="133"/>
    <n v="70051.959999999963"/>
    <n v="0"/>
    <x v="6"/>
    <n v="40204"/>
    <x v="94"/>
  </r>
  <r>
    <x v="8"/>
    <x v="0"/>
    <x v="0"/>
    <x v="134"/>
    <n v="20514.760000000002"/>
    <n v="0"/>
    <x v="6"/>
    <n v="26078"/>
    <x v="96"/>
  </r>
  <r>
    <x v="8"/>
    <x v="0"/>
    <x v="0"/>
    <x v="135"/>
    <n v="3161.83"/>
    <n v="0"/>
    <x v="6"/>
    <n v="20554"/>
    <x v="97"/>
  </r>
  <r>
    <x v="8"/>
    <x v="0"/>
    <x v="0"/>
    <x v="136"/>
    <n v="31688.140000000079"/>
    <n v="0"/>
    <x v="6"/>
    <n v="90000"/>
    <x v="98"/>
  </r>
  <r>
    <x v="8"/>
    <x v="0"/>
    <x v="0"/>
    <x v="137"/>
    <n v="4605.38"/>
    <m/>
    <x v="6"/>
    <n v="10000"/>
    <x v="0"/>
  </r>
  <r>
    <x v="9"/>
    <x v="0"/>
    <x v="0"/>
    <x v="138"/>
    <n v="2047289.2899999972"/>
    <n v="42935.510000000009"/>
    <x v="83"/>
    <n v="1822589"/>
    <x v="99"/>
  </r>
  <r>
    <x v="9"/>
    <x v="0"/>
    <x v="0"/>
    <x v="139"/>
    <n v="8936162.5499999728"/>
    <n v="127919.39"/>
    <x v="84"/>
    <n v="8652436"/>
    <x v="100"/>
  </r>
  <r>
    <x v="9"/>
    <x v="0"/>
    <x v="0"/>
    <x v="140"/>
    <n v="3680828.3400000045"/>
    <n v="123287.42000000003"/>
    <x v="85"/>
    <n v="4118903"/>
    <x v="101"/>
  </r>
  <r>
    <x v="9"/>
    <x v="0"/>
    <x v="0"/>
    <x v="141"/>
    <n v="996418.64000000025"/>
    <n v="8888.3099999999977"/>
    <x v="86"/>
    <n v="621807"/>
    <x v="102"/>
  </r>
  <r>
    <x v="9"/>
    <x v="0"/>
    <x v="0"/>
    <x v="142"/>
    <n v="1812814.75"/>
    <n v="16671.269999999993"/>
    <x v="87"/>
    <n v="2376887"/>
    <x v="103"/>
  </r>
  <r>
    <x v="9"/>
    <x v="0"/>
    <x v="0"/>
    <x v="143"/>
    <n v="6249.8099999999995"/>
    <n v="0"/>
    <x v="6"/>
    <n v="27200"/>
    <x v="104"/>
  </r>
  <r>
    <x v="9"/>
    <x v="0"/>
    <x v="0"/>
    <x v="144"/>
    <n v="576912.37999999954"/>
    <n v="8419.159999999998"/>
    <x v="88"/>
    <n v="485838"/>
    <x v="105"/>
  </r>
  <r>
    <x v="10"/>
    <x v="0"/>
    <x v="0"/>
    <x v="145"/>
    <n v="0"/>
    <m/>
    <x v="6"/>
    <n v="4000"/>
    <x v="0"/>
  </r>
  <r>
    <x v="11"/>
    <x v="0"/>
    <x v="0"/>
    <x v="146"/>
    <n v="12015.560000000001"/>
    <m/>
    <x v="6"/>
    <n v="709574"/>
    <x v="0"/>
  </r>
  <r>
    <x v="12"/>
    <x v="0"/>
    <x v="0"/>
    <x v="147"/>
    <n v="5336.05"/>
    <m/>
    <x v="6"/>
    <n v="587709"/>
    <x v="0"/>
  </r>
  <r>
    <x v="13"/>
    <x v="0"/>
    <x v="0"/>
    <x v="148"/>
    <n v="16924.539999999997"/>
    <m/>
    <x v="6"/>
    <n v="718100"/>
    <x v="0"/>
  </r>
  <r>
    <x v="14"/>
    <x v="0"/>
    <x v="0"/>
    <x v="149"/>
    <n v="81379.790000000008"/>
    <m/>
    <x v="6"/>
    <n v="810641"/>
    <x v="0"/>
  </r>
  <r>
    <x v="15"/>
    <x v="0"/>
    <x v="0"/>
    <x v="150"/>
    <n v="-33335.93"/>
    <m/>
    <x v="6"/>
    <n v="0"/>
    <x v="0"/>
  </r>
  <r>
    <x v="16"/>
    <x v="0"/>
    <x v="0"/>
    <x v="151"/>
    <n v="1873.97"/>
    <m/>
    <x v="6"/>
    <n v="920726"/>
    <x v="0"/>
  </r>
  <r>
    <x v="17"/>
    <x v="0"/>
    <x v="0"/>
    <x v="152"/>
    <n v="13.11"/>
    <m/>
    <x v="6"/>
    <n v="23599"/>
    <x v="0"/>
  </r>
  <r>
    <x v="18"/>
    <x v="0"/>
    <x v="0"/>
    <x v="153"/>
    <n v="53.62"/>
    <m/>
    <x v="6"/>
    <n v="20000"/>
    <x v="0"/>
  </r>
  <r>
    <x v="19"/>
    <x v="0"/>
    <x v="0"/>
    <x v="154"/>
    <n v="0"/>
    <m/>
    <x v="6"/>
    <n v="0"/>
    <x v="0"/>
  </r>
  <r>
    <x v="20"/>
    <x v="0"/>
    <x v="0"/>
    <x v="155"/>
    <n v="0"/>
    <m/>
    <x v="6"/>
    <n v="468395"/>
    <x v="0"/>
  </r>
  <r>
    <x v="21"/>
    <x v="0"/>
    <x v="0"/>
    <x v="156"/>
    <n v="0"/>
    <m/>
    <x v="6"/>
    <n v="304326"/>
    <x v="0"/>
  </r>
  <r>
    <x v="22"/>
    <x v="0"/>
    <x v="0"/>
    <x v="157"/>
    <n v="296362.46999999997"/>
    <m/>
    <x v="6"/>
    <n v="310583"/>
    <x v="0"/>
  </r>
  <r>
    <x v="23"/>
    <x v="0"/>
    <x v="0"/>
    <x v="158"/>
    <n v="177758.58000000002"/>
    <m/>
    <x v="6"/>
    <n v="182200"/>
    <x v="0"/>
  </r>
  <r>
    <x v="24"/>
    <x v="0"/>
    <x v="0"/>
    <x v="159"/>
    <n v="1447780.24"/>
    <m/>
    <x v="6"/>
    <n v="2125600"/>
    <x v="0"/>
  </r>
  <r>
    <x v="25"/>
    <x v="0"/>
    <x v="0"/>
    <x v="160"/>
    <n v="3012479.18"/>
    <n v="-378.88"/>
    <x v="89"/>
    <n v="5110000"/>
    <x v="0"/>
  </r>
  <r>
    <x v="26"/>
    <x v="0"/>
    <x v="0"/>
    <x v="161"/>
    <n v="579.09999999999991"/>
    <m/>
    <x v="6"/>
    <n v="5555556"/>
    <x v="0"/>
  </r>
  <r>
    <x v="27"/>
    <x v="0"/>
    <x v="0"/>
    <x v="162"/>
    <n v="1557306.5499999998"/>
    <m/>
    <x v="6"/>
    <n v="2448102"/>
    <x v="0"/>
  </r>
  <r>
    <x v="28"/>
    <x v="0"/>
    <x v="0"/>
    <x v="163"/>
    <n v="1167659.8600000003"/>
    <n v="2319.21"/>
    <x v="90"/>
    <n v="1853577"/>
    <x v="106"/>
  </r>
  <r>
    <x v="28"/>
    <x v="0"/>
    <x v="0"/>
    <x v="164"/>
    <n v="1680294.9299999976"/>
    <n v="55856.520000000011"/>
    <x v="91"/>
    <n v="1994359"/>
    <x v="107"/>
  </r>
  <r>
    <x v="28"/>
    <x v="0"/>
    <x v="0"/>
    <x v="165"/>
    <n v="1249297.8299999989"/>
    <n v="31421.42"/>
    <x v="92"/>
    <n v="1463985"/>
    <x v="108"/>
  </r>
  <r>
    <x v="28"/>
    <x v="0"/>
    <x v="0"/>
    <x v="166"/>
    <n v="344411.66999999958"/>
    <n v="18830.250000000007"/>
    <x v="93"/>
    <n v="370188"/>
    <x v="109"/>
  </r>
  <r>
    <x v="28"/>
    <x v="0"/>
    <x v="0"/>
    <x v="167"/>
    <n v="158728.79000000007"/>
    <n v="4849.5999999999995"/>
    <x v="94"/>
    <n v="175348"/>
    <x v="110"/>
  </r>
  <r>
    <x v="29"/>
    <x v="0"/>
    <x v="0"/>
    <x v="168"/>
    <n v="3154124.6799999992"/>
    <n v="10771.100000000002"/>
    <x v="95"/>
    <n v="4929530"/>
    <x v="111"/>
  </r>
  <r>
    <x v="29"/>
    <x v="0"/>
    <x v="0"/>
    <x v="169"/>
    <n v="2167264.2000000002"/>
    <n v="43155.460000000006"/>
    <x v="96"/>
    <n v="2376171"/>
    <x v="112"/>
  </r>
  <r>
    <x v="29"/>
    <x v="0"/>
    <x v="0"/>
    <x v="170"/>
    <n v="350315.49999999878"/>
    <n v="12521.459999999995"/>
    <x v="97"/>
    <n v="380759"/>
    <x v="113"/>
  </r>
  <r>
    <x v="29"/>
    <x v="0"/>
    <x v="0"/>
    <x v="171"/>
    <n v="455957.12000000069"/>
    <n v="16764.43"/>
    <x v="98"/>
    <n v="504947"/>
    <x v="114"/>
  </r>
  <r>
    <x v="29"/>
    <x v="0"/>
    <x v="0"/>
    <x v="172"/>
    <n v="153800.87000000011"/>
    <n v="8897.34"/>
    <x v="99"/>
    <n v="191986"/>
    <x v="115"/>
  </r>
  <r>
    <x v="30"/>
    <x v="0"/>
    <x v="0"/>
    <x v="173"/>
    <n v="2523845.31"/>
    <n v="26546.959999999999"/>
    <x v="100"/>
    <n v="2323120"/>
    <x v="116"/>
  </r>
  <r>
    <x v="30"/>
    <x v="0"/>
    <x v="0"/>
    <x v="174"/>
    <n v="702210.58999999985"/>
    <n v="23657.899999999998"/>
    <x v="101"/>
    <n v="695011"/>
    <x v="117"/>
  </r>
  <r>
    <x v="30"/>
    <x v="0"/>
    <x v="0"/>
    <x v="175"/>
    <n v="452235.15"/>
    <n v="14682.16"/>
    <x v="102"/>
    <n v="427968"/>
    <x v="118"/>
  </r>
  <r>
    <x v="30"/>
    <x v="0"/>
    <x v="0"/>
    <x v="176"/>
    <n v="1735560.5399999998"/>
    <n v="88624.209999999992"/>
    <x v="103"/>
    <n v="1893457"/>
    <x v="119"/>
  </r>
  <r>
    <x v="30"/>
    <x v="0"/>
    <x v="0"/>
    <x v="177"/>
    <n v="220308.69"/>
    <n v="7315.13"/>
    <x v="104"/>
    <n v="353472"/>
    <x v="120"/>
  </r>
  <r>
    <x v="30"/>
    <x v="0"/>
    <x v="0"/>
    <x v="178"/>
    <n v="714332.65999999992"/>
    <n v="24966.689999999995"/>
    <x v="105"/>
    <n v="746924"/>
    <x v="121"/>
  </r>
  <r>
    <x v="30"/>
    <x v="0"/>
    <x v="0"/>
    <x v="179"/>
    <n v="207756.90000000008"/>
    <n v="15523.650000000001"/>
    <x v="106"/>
    <n v="268487"/>
    <x v="122"/>
  </r>
  <r>
    <x v="30"/>
    <x v="0"/>
    <x v="0"/>
    <x v="180"/>
    <n v="174997.75000000009"/>
    <n v="8241.5600000000013"/>
    <x v="107"/>
    <n v="250981"/>
    <x v="123"/>
  </r>
  <r>
    <x v="31"/>
    <x v="0"/>
    <x v="0"/>
    <x v="181"/>
    <n v="183976.06000000011"/>
    <n v="8608.3700000000008"/>
    <x v="108"/>
    <n v="243000"/>
    <x v="0"/>
  </r>
  <r>
    <x v="32"/>
    <x v="0"/>
    <x v="0"/>
    <x v="182"/>
    <n v="466356.5500000001"/>
    <m/>
    <x v="6"/>
    <n v="1252144"/>
    <x v="0"/>
  </r>
  <r>
    <x v="32"/>
    <x v="0"/>
    <x v="0"/>
    <x v="183"/>
    <n v="623561.15"/>
    <n v="3987.82"/>
    <x v="109"/>
    <n v="1041828"/>
    <x v="124"/>
  </r>
  <r>
    <x v="32"/>
    <x v="0"/>
    <x v="0"/>
    <x v="184"/>
    <n v="77490.420000000013"/>
    <n v="5633.54"/>
    <x v="110"/>
    <n v="129193"/>
    <x v="0"/>
  </r>
  <r>
    <x v="32"/>
    <x v="0"/>
    <x v="0"/>
    <x v="185"/>
    <n v="83867.569999999876"/>
    <n v="5971.8399999999992"/>
    <x v="111"/>
    <n v="197713"/>
    <x v="0"/>
  </r>
  <r>
    <x v="33"/>
    <x v="0"/>
    <x v="0"/>
    <x v="186"/>
    <n v="0"/>
    <m/>
    <x v="6"/>
    <n v="20000"/>
    <x v="0"/>
  </r>
  <r>
    <x v="34"/>
    <x v="0"/>
    <x v="0"/>
    <x v="187"/>
    <n v="1195500.4100000001"/>
    <m/>
    <x v="6"/>
    <n v="2168201"/>
    <x v="0"/>
  </r>
  <r>
    <x v="35"/>
    <x v="0"/>
    <x v="0"/>
    <x v="188"/>
    <n v="1279377.1400000001"/>
    <m/>
    <x v="6"/>
    <n v="1039700"/>
    <x v="0"/>
  </r>
  <r>
    <x v="36"/>
    <x v="0"/>
    <x v="0"/>
    <x v="189"/>
    <n v="59890.48"/>
    <m/>
    <x v="6"/>
    <n v="0"/>
    <x v="0"/>
  </r>
  <r>
    <x v="37"/>
    <x v="0"/>
    <x v="0"/>
    <x v="190"/>
    <n v="2175361.7899999996"/>
    <n v="5410.7400000000007"/>
    <x v="112"/>
    <n v="2473235"/>
    <x v="125"/>
  </r>
  <r>
    <x v="37"/>
    <x v="0"/>
    <x v="0"/>
    <x v="191"/>
    <n v="1037939.6200000003"/>
    <n v="2015.2"/>
    <x v="113"/>
    <n v="0"/>
    <x v="0"/>
  </r>
  <r>
    <x v="37"/>
    <x v="0"/>
    <x v="0"/>
    <x v="192"/>
    <n v="8282.5500000000011"/>
    <m/>
    <x v="6"/>
    <n v="450500"/>
    <x v="0"/>
  </r>
  <r>
    <x v="37"/>
    <x v="0"/>
    <x v="0"/>
    <x v="193"/>
    <n v="26205.5"/>
    <m/>
    <x v="6"/>
    <n v="0"/>
    <x v="0"/>
  </r>
  <r>
    <x v="37"/>
    <x v="0"/>
    <x v="0"/>
    <x v="194"/>
    <n v="63128.420000000006"/>
    <m/>
    <x v="6"/>
    <n v="55972"/>
    <x v="0"/>
  </r>
  <r>
    <x v="37"/>
    <x v="0"/>
    <x v="0"/>
    <x v="195"/>
    <n v="4398.8100000000004"/>
    <m/>
    <x v="6"/>
    <n v="93244"/>
    <x v="0"/>
  </r>
  <r>
    <x v="37"/>
    <x v="0"/>
    <x v="0"/>
    <x v="196"/>
    <n v="559351.43999999983"/>
    <n v="0"/>
    <x v="6"/>
    <n v="1000000"/>
    <x v="126"/>
  </r>
  <r>
    <x v="38"/>
    <x v="0"/>
    <x v="0"/>
    <x v="197"/>
    <n v="0"/>
    <m/>
    <x v="6"/>
    <n v="15660"/>
    <x v="0"/>
  </r>
  <r>
    <x v="39"/>
    <x v="0"/>
    <x v="0"/>
    <x v="198"/>
    <n v="143807.77000000002"/>
    <m/>
    <x v="6"/>
    <n v="0"/>
    <x v="0"/>
  </r>
  <r>
    <x v="40"/>
    <x v="0"/>
    <x v="0"/>
    <x v="199"/>
    <n v="12179.959999999997"/>
    <m/>
    <x v="6"/>
    <n v="0"/>
    <x v="0"/>
  </r>
  <r>
    <x v="41"/>
    <x v="0"/>
    <x v="0"/>
    <x v="200"/>
    <n v="608844.93000000005"/>
    <m/>
    <x v="6"/>
    <n v="700000"/>
    <x v="0"/>
  </r>
  <r>
    <x v="42"/>
    <x v="0"/>
    <x v="0"/>
    <x v="201"/>
    <n v="51411.4"/>
    <m/>
    <x v="6"/>
    <n v="0"/>
    <x v="0"/>
  </r>
  <r>
    <x v="43"/>
    <x v="0"/>
    <x v="0"/>
    <x v="202"/>
    <n v="114.33"/>
    <m/>
    <x v="6"/>
    <n v="0"/>
    <x v="0"/>
  </r>
  <r>
    <x v="43"/>
    <x v="0"/>
    <x v="0"/>
    <x v="203"/>
    <n v="2874.09"/>
    <m/>
    <x v="6"/>
    <n v="0"/>
    <x v="0"/>
  </r>
  <r>
    <x v="44"/>
    <x v="0"/>
    <x v="0"/>
    <x v="204"/>
    <n v="2609769.15"/>
    <n v="0"/>
    <x v="6"/>
    <n v="10026726"/>
    <x v="127"/>
  </r>
  <r>
    <x v="0"/>
    <x v="1"/>
    <x v="1"/>
    <x v="0"/>
    <n v="17785"/>
    <n v="4960"/>
    <x v="114"/>
    <n v="0"/>
    <x v="0"/>
  </r>
  <r>
    <x v="0"/>
    <x v="1"/>
    <x v="1"/>
    <x v="1"/>
    <n v="49668320.349999994"/>
    <n v="76910641.120000005"/>
    <x v="115"/>
    <n v="39214980"/>
    <x v="128"/>
  </r>
  <r>
    <x v="0"/>
    <x v="1"/>
    <x v="1"/>
    <x v="5"/>
    <n v="3018035.189999999"/>
    <n v="44490.179999999993"/>
    <x v="116"/>
    <n v="2438550"/>
    <x v="129"/>
  </r>
  <r>
    <x v="0"/>
    <x v="1"/>
    <x v="1"/>
    <x v="9"/>
    <n v="108612.90000000002"/>
    <n v="0"/>
    <x v="6"/>
    <n v="288000"/>
    <x v="130"/>
  </r>
  <r>
    <x v="0"/>
    <x v="1"/>
    <x v="1"/>
    <x v="10"/>
    <n v="675954.9800000001"/>
    <n v="36241.029999999992"/>
    <x v="117"/>
    <n v="538853"/>
    <x v="131"/>
  </r>
  <r>
    <x v="0"/>
    <x v="1"/>
    <x v="1"/>
    <x v="11"/>
    <n v="102694.51"/>
    <n v="0"/>
    <x v="6"/>
    <n v="77500"/>
    <x v="132"/>
  </r>
  <r>
    <x v="0"/>
    <x v="1"/>
    <x v="1"/>
    <x v="12"/>
    <n v="8660.94"/>
    <m/>
    <x v="6"/>
    <n v="15000"/>
    <x v="0"/>
  </r>
  <r>
    <x v="0"/>
    <x v="1"/>
    <x v="1"/>
    <x v="13"/>
    <n v="511257.50999999995"/>
    <n v="0"/>
    <x v="6"/>
    <n v="850000"/>
    <x v="133"/>
  </r>
  <r>
    <x v="0"/>
    <x v="1"/>
    <x v="1"/>
    <x v="15"/>
    <n v="0"/>
    <m/>
    <x v="6"/>
    <n v="0"/>
    <x v="0"/>
  </r>
  <r>
    <x v="0"/>
    <x v="1"/>
    <x v="1"/>
    <x v="16"/>
    <n v="374856.34"/>
    <n v="0"/>
    <x v="6"/>
    <n v="300000"/>
    <x v="134"/>
  </r>
  <r>
    <x v="0"/>
    <x v="1"/>
    <x v="1"/>
    <x v="18"/>
    <n v="54766"/>
    <n v="0"/>
    <x v="6"/>
    <n v="149230"/>
    <x v="16"/>
  </r>
  <r>
    <x v="0"/>
    <x v="1"/>
    <x v="1"/>
    <x v="19"/>
    <n v="258233.82"/>
    <m/>
    <x v="6"/>
    <n v="0"/>
    <x v="0"/>
  </r>
  <r>
    <x v="0"/>
    <x v="1"/>
    <x v="1"/>
    <x v="20"/>
    <n v="247123.41999999998"/>
    <n v="-7733.41"/>
    <x v="118"/>
    <n v="856755"/>
    <x v="18"/>
  </r>
  <r>
    <x v="0"/>
    <x v="1"/>
    <x v="1"/>
    <x v="21"/>
    <n v="446665.60000000003"/>
    <n v="0"/>
    <x v="6"/>
    <n v="649984"/>
    <x v="135"/>
  </r>
  <r>
    <x v="0"/>
    <x v="1"/>
    <x v="1"/>
    <x v="22"/>
    <n v="1108716"/>
    <n v="0"/>
    <x v="6"/>
    <n v="1109000"/>
    <x v="136"/>
  </r>
  <r>
    <x v="0"/>
    <x v="1"/>
    <x v="1"/>
    <x v="23"/>
    <n v="40116"/>
    <n v="0"/>
    <x v="6"/>
    <n v="40000"/>
    <x v="137"/>
  </r>
  <r>
    <x v="0"/>
    <x v="1"/>
    <x v="1"/>
    <x v="24"/>
    <n v="1002501.4099999999"/>
    <n v="6321.5"/>
    <x v="119"/>
    <n v="1206100"/>
    <x v="138"/>
  </r>
  <r>
    <x v="0"/>
    <x v="1"/>
    <x v="1"/>
    <x v="25"/>
    <n v="496764.22000000009"/>
    <n v="1106"/>
    <x v="120"/>
    <n v="541512"/>
    <x v="139"/>
  </r>
  <r>
    <x v="0"/>
    <x v="1"/>
    <x v="1"/>
    <x v="26"/>
    <n v="581532.16000000003"/>
    <n v="0"/>
    <x v="6"/>
    <n v="911335"/>
    <x v="140"/>
  </r>
  <r>
    <x v="0"/>
    <x v="1"/>
    <x v="1"/>
    <x v="27"/>
    <n v="1928068.7600000002"/>
    <n v="1512.31"/>
    <x v="121"/>
    <n v="1988321"/>
    <x v="141"/>
  </r>
  <r>
    <x v="0"/>
    <x v="1"/>
    <x v="1"/>
    <x v="28"/>
    <n v="222323.35999999978"/>
    <n v="0"/>
    <x v="6"/>
    <n v="209314"/>
    <x v="142"/>
  </r>
  <r>
    <x v="0"/>
    <x v="1"/>
    <x v="1"/>
    <x v="29"/>
    <n v="1952366.98"/>
    <n v="90184.6"/>
    <x v="122"/>
    <n v="896700"/>
    <x v="143"/>
  </r>
  <r>
    <x v="0"/>
    <x v="1"/>
    <x v="1"/>
    <x v="30"/>
    <n v="200"/>
    <n v="0"/>
    <x v="6"/>
    <n v="915000"/>
    <x v="144"/>
  </r>
  <r>
    <x v="0"/>
    <x v="1"/>
    <x v="1"/>
    <x v="31"/>
    <n v="474471.44000000006"/>
    <n v="720"/>
    <x v="123"/>
    <n v="472500"/>
    <x v="29"/>
  </r>
  <r>
    <x v="0"/>
    <x v="1"/>
    <x v="1"/>
    <x v="32"/>
    <n v="839738.61999999965"/>
    <n v="52863.67"/>
    <x v="124"/>
    <n v="720000"/>
    <x v="145"/>
  </r>
  <r>
    <x v="0"/>
    <x v="1"/>
    <x v="1"/>
    <x v="33"/>
    <n v="247359.84000000005"/>
    <n v="0"/>
    <x v="6"/>
    <n v="247360"/>
    <x v="146"/>
  </r>
  <r>
    <x v="0"/>
    <x v="1"/>
    <x v="1"/>
    <x v="36"/>
    <n v="815230.26000000013"/>
    <n v="6709.27"/>
    <x v="125"/>
    <n v="818077"/>
    <x v="147"/>
  </r>
  <r>
    <x v="0"/>
    <x v="1"/>
    <x v="1"/>
    <x v="37"/>
    <n v="100790.34000000004"/>
    <n v="594.04999999999995"/>
    <x v="126"/>
    <n v="112820"/>
    <x v="148"/>
  </r>
  <r>
    <x v="0"/>
    <x v="1"/>
    <x v="1"/>
    <x v="38"/>
    <n v="21204.86"/>
    <n v="0"/>
    <x v="6"/>
    <n v="23000"/>
    <x v="149"/>
  </r>
  <r>
    <x v="0"/>
    <x v="1"/>
    <x v="1"/>
    <x v="39"/>
    <n v="6800"/>
    <n v="0"/>
    <x v="6"/>
    <n v="15700"/>
    <x v="150"/>
  </r>
  <r>
    <x v="0"/>
    <x v="1"/>
    <x v="1"/>
    <x v="40"/>
    <n v="52612.869999999995"/>
    <n v="50"/>
    <x v="127"/>
    <n v="-3510"/>
    <x v="151"/>
  </r>
  <r>
    <x v="0"/>
    <x v="1"/>
    <x v="1"/>
    <x v="42"/>
    <n v="41387.910000000003"/>
    <n v="1160"/>
    <x v="128"/>
    <n v="34000"/>
    <x v="151"/>
  </r>
  <r>
    <x v="0"/>
    <x v="1"/>
    <x v="1"/>
    <x v="43"/>
    <n v="12105.92"/>
    <n v="0"/>
    <x v="6"/>
    <n v="11459"/>
    <x v="152"/>
  </r>
  <r>
    <x v="0"/>
    <x v="1"/>
    <x v="1"/>
    <x v="44"/>
    <n v="15000.21"/>
    <n v="0"/>
    <x v="6"/>
    <n v="31581"/>
    <x v="153"/>
  </r>
  <r>
    <x v="0"/>
    <x v="1"/>
    <x v="1"/>
    <x v="45"/>
    <n v="33672.65"/>
    <n v="0"/>
    <x v="6"/>
    <n v="21000"/>
    <x v="154"/>
  </r>
  <r>
    <x v="0"/>
    <x v="1"/>
    <x v="1"/>
    <x v="46"/>
    <n v="30364.080000000002"/>
    <n v="117"/>
    <x v="129"/>
    <n v="25000"/>
    <x v="154"/>
  </r>
  <r>
    <x v="0"/>
    <x v="1"/>
    <x v="1"/>
    <x v="47"/>
    <n v="74166"/>
    <n v="8580"/>
    <x v="130"/>
    <n v="112200"/>
    <x v="155"/>
  </r>
  <r>
    <x v="0"/>
    <x v="1"/>
    <x v="1"/>
    <x v="48"/>
    <n v="7234.3700000000026"/>
    <n v="9022.75"/>
    <x v="131"/>
    <n v="42000"/>
    <x v="156"/>
  </r>
  <r>
    <x v="0"/>
    <x v="1"/>
    <x v="1"/>
    <x v="49"/>
    <n v="334873.92000000004"/>
    <n v="80954.789999999994"/>
    <x v="132"/>
    <n v="378890"/>
    <x v="157"/>
  </r>
  <r>
    <x v="0"/>
    <x v="1"/>
    <x v="1"/>
    <x v="50"/>
    <n v="109104.57"/>
    <n v="14413"/>
    <x v="133"/>
    <n v="103500"/>
    <x v="158"/>
  </r>
  <r>
    <x v="0"/>
    <x v="1"/>
    <x v="1"/>
    <x v="51"/>
    <n v="0"/>
    <n v="0"/>
    <x v="6"/>
    <n v="36000"/>
    <x v="159"/>
  </r>
  <r>
    <x v="0"/>
    <x v="1"/>
    <x v="1"/>
    <x v="52"/>
    <n v="113495.25"/>
    <n v="4243.5"/>
    <x v="134"/>
    <n v="112455"/>
    <x v="160"/>
  </r>
  <r>
    <x v="0"/>
    <x v="1"/>
    <x v="1"/>
    <x v="53"/>
    <n v="595615.24000000046"/>
    <n v="20487.52"/>
    <x v="135"/>
    <n v="624000"/>
    <x v="161"/>
  </r>
  <r>
    <x v="0"/>
    <x v="1"/>
    <x v="1"/>
    <x v="54"/>
    <n v="229311.21999999997"/>
    <n v="5591.5"/>
    <x v="136"/>
    <n v="221671"/>
    <x v="162"/>
  </r>
  <r>
    <x v="0"/>
    <x v="1"/>
    <x v="1"/>
    <x v="55"/>
    <n v="559155.28"/>
    <n v="55804"/>
    <x v="137"/>
    <n v="541200"/>
    <x v="163"/>
  </r>
  <r>
    <x v="0"/>
    <x v="1"/>
    <x v="1"/>
    <x v="56"/>
    <n v="1040288.5600000002"/>
    <n v="67951.649999999994"/>
    <x v="138"/>
    <n v="1183700"/>
    <x v="164"/>
  </r>
  <r>
    <x v="0"/>
    <x v="1"/>
    <x v="1"/>
    <x v="57"/>
    <n v="86187.199999999997"/>
    <n v="8714"/>
    <x v="139"/>
    <n v="83350"/>
    <x v="165"/>
  </r>
  <r>
    <x v="0"/>
    <x v="1"/>
    <x v="1"/>
    <x v="58"/>
    <n v="8660.64"/>
    <n v="0"/>
    <x v="6"/>
    <n v="0"/>
    <x v="166"/>
  </r>
  <r>
    <x v="0"/>
    <x v="1"/>
    <x v="1"/>
    <x v="59"/>
    <n v="1734"/>
    <m/>
    <x v="6"/>
    <n v="0"/>
    <x v="0"/>
  </r>
  <r>
    <x v="0"/>
    <x v="1"/>
    <x v="1"/>
    <x v="60"/>
    <n v="0"/>
    <m/>
    <x v="6"/>
    <n v="1600"/>
    <x v="0"/>
  </r>
  <r>
    <x v="0"/>
    <x v="1"/>
    <x v="1"/>
    <x v="61"/>
    <n v="385421.09"/>
    <n v="535"/>
    <x v="140"/>
    <n v="861923"/>
    <x v="167"/>
  </r>
  <r>
    <x v="0"/>
    <x v="1"/>
    <x v="1"/>
    <x v="62"/>
    <n v="62251.45"/>
    <n v="2600"/>
    <x v="141"/>
    <n v="150000"/>
    <x v="168"/>
  </r>
  <r>
    <x v="0"/>
    <x v="1"/>
    <x v="1"/>
    <x v="63"/>
    <n v="28017.66"/>
    <n v="6469"/>
    <x v="142"/>
    <n v="29100"/>
    <x v="0"/>
  </r>
  <r>
    <x v="0"/>
    <x v="1"/>
    <x v="1"/>
    <x v="64"/>
    <n v="131515.33000000002"/>
    <n v="26848"/>
    <x v="143"/>
    <n v="108500"/>
    <x v="169"/>
  </r>
  <r>
    <x v="0"/>
    <x v="1"/>
    <x v="1"/>
    <x v="65"/>
    <n v="26190"/>
    <n v="11544"/>
    <x v="144"/>
    <n v="38000"/>
    <x v="0"/>
  </r>
  <r>
    <x v="0"/>
    <x v="1"/>
    <x v="1"/>
    <x v="66"/>
    <n v="63452.53"/>
    <n v="12420.74"/>
    <x v="145"/>
    <n v="54425"/>
    <x v="170"/>
  </r>
  <r>
    <x v="0"/>
    <x v="1"/>
    <x v="1"/>
    <x v="67"/>
    <n v="0"/>
    <m/>
    <x v="6"/>
    <n v="2000"/>
    <x v="0"/>
  </r>
  <r>
    <x v="0"/>
    <x v="1"/>
    <x v="1"/>
    <x v="68"/>
    <n v="0"/>
    <m/>
    <x v="6"/>
    <n v="1600"/>
    <x v="0"/>
  </r>
  <r>
    <x v="0"/>
    <x v="1"/>
    <x v="1"/>
    <x v="69"/>
    <n v="1591.55"/>
    <n v="0"/>
    <x v="6"/>
    <n v="21500"/>
    <x v="171"/>
  </r>
  <r>
    <x v="0"/>
    <x v="1"/>
    <x v="1"/>
    <x v="70"/>
    <n v="112765.98"/>
    <n v="300"/>
    <x v="146"/>
    <n v="55000"/>
    <x v="0"/>
  </r>
  <r>
    <x v="1"/>
    <x v="1"/>
    <x v="1"/>
    <x v="71"/>
    <n v="7616.3900000000722"/>
    <n v="0"/>
    <x v="6"/>
    <n v="0"/>
    <x v="172"/>
  </r>
  <r>
    <x v="1"/>
    <x v="1"/>
    <x v="1"/>
    <x v="72"/>
    <n v="23332727.18"/>
    <n v="631787.62"/>
    <x v="147"/>
    <n v="14057538"/>
    <x v="173"/>
  </r>
  <r>
    <x v="2"/>
    <x v="1"/>
    <x v="1"/>
    <x v="73"/>
    <n v="6396761.8899999987"/>
    <n v="148509.24"/>
    <x v="148"/>
    <n v="9262942"/>
    <x v="174"/>
  </r>
  <r>
    <x v="3"/>
    <x v="1"/>
    <x v="1"/>
    <x v="74"/>
    <n v="543821.02000000014"/>
    <n v="0"/>
    <x v="6"/>
    <n v="534500"/>
    <x v="63"/>
  </r>
  <r>
    <x v="3"/>
    <x v="1"/>
    <x v="1"/>
    <x v="75"/>
    <n v="166924.27000000008"/>
    <n v="0"/>
    <x v="6"/>
    <n v="1355000"/>
    <x v="64"/>
  </r>
  <r>
    <x v="4"/>
    <x v="1"/>
    <x v="1"/>
    <x v="76"/>
    <n v="115733.93999999999"/>
    <n v="0"/>
    <x v="6"/>
    <n v="776576"/>
    <x v="175"/>
  </r>
  <r>
    <x v="4"/>
    <x v="1"/>
    <x v="1"/>
    <x v="77"/>
    <n v="64399"/>
    <n v="0"/>
    <x v="6"/>
    <n v="105294"/>
    <x v="176"/>
  </r>
  <r>
    <x v="4"/>
    <x v="1"/>
    <x v="1"/>
    <x v="78"/>
    <n v="14330.24"/>
    <n v="0"/>
    <x v="6"/>
    <n v="15000"/>
    <x v="177"/>
  </r>
  <r>
    <x v="5"/>
    <x v="1"/>
    <x v="1"/>
    <x v="79"/>
    <n v="1684932"/>
    <n v="0"/>
    <x v="6"/>
    <n v="1655000"/>
    <x v="68"/>
  </r>
  <r>
    <x v="6"/>
    <x v="1"/>
    <x v="1"/>
    <x v="81"/>
    <n v="1146269.5899999999"/>
    <n v="0"/>
    <x v="6"/>
    <n v="961000"/>
    <x v="178"/>
  </r>
  <r>
    <x v="7"/>
    <x v="1"/>
    <x v="1"/>
    <x v="82"/>
    <n v="1551046.7100000004"/>
    <n v="93950.87000000001"/>
    <x v="149"/>
    <n v="1488200"/>
    <x v="179"/>
  </r>
  <r>
    <x v="7"/>
    <x v="1"/>
    <x v="1"/>
    <x v="83"/>
    <n v="669391.02"/>
    <n v="32692.9"/>
    <x v="150"/>
    <n v="695500"/>
    <x v="180"/>
  </r>
  <r>
    <x v="7"/>
    <x v="1"/>
    <x v="1"/>
    <x v="84"/>
    <n v="3786258.6099999985"/>
    <n v="0"/>
    <x v="6"/>
    <n v="716974"/>
    <x v="181"/>
  </r>
  <r>
    <x v="7"/>
    <x v="1"/>
    <x v="1"/>
    <x v="86"/>
    <n v="7199.329999999999"/>
    <n v="0"/>
    <x v="6"/>
    <n v="105000"/>
    <x v="182"/>
  </r>
  <r>
    <x v="7"/>
    <x v="1"/>
    <x v="1"/>
    <x v="87"/>
    <n v="712549.42"/>
    <n v="48517"/>
    <x v="151"/>
    <n v="569750"/>
    <x v="183"/>
  </r>
  <r>
    <x v="7"/>
    <x v="1"/>
    <x v="1"/>
    <x v="88"/>
    <n v="707078.55999999994"/>
    <n v="38062.5"/>
    <x v="152"/>
    <n v="929750"/>
    <x v="184"/>
  </r>
  <r>
    <x v="8"/>
    <x v="1"/>
    <x v="1"/>
    <x v="89"/>
    <n v="363395.76000000007"/>
    <n v="0"/>
    <x v="6"/>
    <n v="488781"/>
    <x v="185"/>
  </r>
  <r>
    <x v="8"/>
    <x v="1"/>
    <x v="1"/>
    <x v="90"/>
    <n v="0"/>
    <m/>
    <x v="6"/>
    <n v="0"/>
    <x v="0"/>
  </r>
  <r>
    <x v="8"/>
    <x v="1"/>
    <x v="1"/>
    <x v="91"/>
    <n v="7200"/>
    <m/>
    <x v="6"/>
    <n v="0"/>
    <x v="0"/>
  </r>
  <r>
    <x v="8"/>
    <x v="1"/>
    <x v="1"/>
    <x v="92"/>
    <n v="0"/>
    <m/>
    <x v="6"/>
    <n v="0"/>
    <x v="0"/>
  </r>
  <r>
    <x v="8"/>
    <x v="1"/>
    <x v="1"/>
    <x v="93"/>
    <n v="38165.32"/>
    <m/>
    <x v="6"/>
    <n v="38165"/>
    <x v="0"/>
  </r>
  <r>
    <x v="8"/>
    <x v="1"/>
    <x v="1"/>
    <x v="94"/>
    <n v="84537"/>
    <n v="0"/>
    <x v="6"/>
    <n v="256712"/>
    <x v="79"/>
  </r>
  <r>
    <x v="8"/>
    <x v="1"/>
    <x v="1"/>
    <x v="95"/>
    <n v="73444.17"/>
    <n v="5000"/>
    <x v="153"/>
    <n v="29763"/>
    <x v="80"/>
  </r>
  <r>
    <x v="8"/>
    <x v="1"/>
    <x v="1"/>
    <x v="96"/>
    <n v="768961.02"/>
    <n v="0"/>
    <x v="6"/>
    <n v="377490"/>
    <x v="81"/>
  </r>
  <r>
    <x v="8"/>
    <x v="1"/>
    <x v="1"/>
    <x v="97"/>
    <n v="0"/>
    <m/>
    <x v="6"/>
    <n v="10857"/>
    <x v="0"/>
  </r>
  <r>
    <x v="8"/>
    <x v="1"/>
    <x v="1"/>
    <x v="98"/>
    <n v="0"/>
    <m/>
    <x v="6"/>
    <n v="30000"/>
    <x v="0"/>
  </r>
  <r>
    <x v="8"/>
    <x v="1"/>
    <x v="1"/>
    <x v="99"/>
    <m/>
    <n v="0"/>
    <x v="6"/>
    <m/>
    <x v="82"/>
  </r>
  <r>
    <x v="8"/>
    <x v="1"/>
    <x v="1"/>
    <x v="100"/>
    <n v="0"/>
    <m/>
    <x v="6"/>
    <n v="69096"/>
    <x v="0"/>
  </r>
  <r>
    <x v="8"/>
    <x v="1"/>
    <x v="1"/>
    <x v="101"/>
    <n v="12.24"/>
    <m/>
    <x v="6"/>
    <n v="79450"/>
    <x v="0"/>
  </r>
  <r>
    <x v="8"/>
    <x v="1"/>
    <x v="1"/>
    <x v="102"/>
    <m/>
    <n v="0"/>
    <x v="6"/>
    <m/>
    <x v="83"/>
  </r>
  <r>
    <x v="8"/>
    <x v="1"/>
    <x v="1"/>
    <x v="103"/>
    <n v="0"/>
    <m/>
    <x v="6"/>
    <n v="26278"/>
    <x v="0"/>
  </r>
  <r>
    <x v="8"/>
    <x v="1"/>
    <x v="1"/>
    <x v="104"/>
    <n v="0"/>
    <m/>
    <x v="6"/>
    <n v="0"/>
    <x v="0"/>
  </r>
  <r>
    <x v="8"/>
    <x v="1"/>
    <x v="1"/>
    <x v="105"/>
    <m/>
    <n v="0"/>
    <x v="6"/>
    <m/>
    <x v="84"/>
  </r>
  <r>
    <x v="8"/>
    <x v="1"/>
    <x v="1"/>
    <x v="106"/>
    <n v="0"/>
    <m/>
    <x v="6"/>
    <n v="87900"/>
    <x v="0"/>
  </r>
  <r>
    <x v="8"/>
    <x v="1"/>
    <x v="1"/>
    <x v="107"/>
    <n v="0"/>
    <m/>
    <x v="6"/>
    <n v="123446"/>
    <x v="0"/>
  </r>
  <r>
    <x v="8"/>
    <x v="1"/>
    <x v="1"/>
    <x v="108"/>
    <n v="426.27"/>
    <m/>
    <x v="6"/>
    <n v="41585"/>
    <x v="0"/>
  </r>
  <r>
    <x v="8"/>
    <x v="1"/>
    <x v="1"/>
    <x v="109"/>
    <m/>
    <n v="0"/>
    <x v="6"/>
    <m/>
    <x v="85"/>
  </r>
  <r>
    <x v="8"/>
    <x v="1"/>
    <x v="1"/>
    <x v="110"/>
    <n v="0"/>
    <m/>
    <x v="6"/>
    <n v="19506"/>
    <x v="0"/>
  </r>
  <r>
    <x v="8"/>
    <x v="1"/>
    <x v="1"/>
    <x v="111"/>
    <n v="0"/>
    <m/>
    <x v="6"/>
    <n v="50000"/>
    <x v="0"/>
  </r>
  <r>
    <x v="8"/>
    <x v="1"/>
    <x v="1"/>
    <x v="112"/>
    <n v="0"/>
    <m/>
    <x v="6"/>
    <n v="46902"/>
    <x v="0"/>
  </r>
  <r>
    <x v="8"/>
    <x v="1"/>
    <x v="1"/>
    <x v="113"/>
    <n v="0"/>
    <m/>
    <x v="6"/>
    <n v="0"/>
    <x v="0"/>
  </r>
  <r>
    <x v="8"/>
    <x v="1"/>
    <x v="1"/>
    <x v="114"/>
    <m/>
    <n v="0"/>
    <x v="6"/>
    <m/>
    <x v="86"/>
  </r>
  <r>
    <x v="8"/>
    <x v="1"/>
    <x v="1"/>
    <x v="115"/>
    <n v="0"/>
    <m/>
    <x v="6"/>
    <n v="105000"/>
    <x v="0"/>
  </r>
  <r>
    <x v="8"/>
    <x v="1"/>
    <x v="1"/>
    <x v="116"/>
    <n v="554156.73999999987"/>
    <n v="0"/>
    <x v="6"/>
    <n v="342593"/>
    <x v="87"/>
  </r>
  <r>
    <x v="8"/>
    <x v="1"/>
    <x v="1"/>
    <x v="117"/>
    <n v="295990.81"/>
    <n v="0"/>
    <x v="6"/>
    <n v="193847"/>
    <x v="88"/>
  </r>
  <r>
    <x v="8"/>
    <x v="1"/>
    <x v="1"/>
    <x v="118"/>
    <n v="628825.94000000006"/>
    <n v="0"/>
    <x v="6"/>
    <n v="1022500"/>
    <x v="89"/>
  </r>
  <r>
    <x v="8"/>
    <x v="1"/>
    <x v="1"/>
    <x v="119"/>
    <n v="475.13"/>
    <m/>
    <x v="6"/>
    <n v="0"/>
    <x v="0"/>
  </r>
  <r>
    <x v="8"/>
    <x v="1"/>
    <x v="1"/>
    <x v="120"/>
    <n v="275000"/>
    <n v="0"/>
    <x v="6"/>
    <n v="215000"/>
    <x v="90"/>
  </r>
  <r>
    <x v="8"/>
    <x v="1"/>
    <x v="1"/>
    <x v="121"/>
    <n v="31301.870000000003"/>
    <n v="200"/>
    <x v="154"/>
    <n v="28142"/>
    <x v="91"/>
  </r>
  <r>
    <x v="8"/>
    <x v="1"/>
    <x v="1"/>
    <x v="122"/>
    <n v="92955.25"/>
    <n v="0"/>
    <x v="6"/>
    <n v="117000"/>
    <x v="92"/>
  </r>
  <r>
    <x v="8"/>
    <x v="1"/>
    <x v="1"/>
    <x v="123"/>
    <n v="0"/>
    <m/>
    <x v="6"/>
    <n v="65831"/>
    <x v="0"/>
  </r>
  <r>
    <x v="8"/>
    <x v="1"/>
    <x v="1"/>
    <x v="124"/>
    <n v="12700"/>
    <n v="0"/>
    <x v="6"/>
    <n v="48000"/>
    <x v="93"/>
  </r>
  <r>
    <x v="8"/>
    <x v="1"/>
    <x v="1"/>
    <x v="125"/>
    <m/>
    <n v="0"/>
    <x v="6"/>
    <m/>
    <x v="94"/>
  </r>
  <r>
    <x v="8"/>
    <x v="1"/>
    <x v="1"/>
    <x v="126"/>
    <n v="26978.27"/>
    <m/>
    <x v="6"/>
    <n v="32494"/>
    <x v="0"/>
  </r>
  <r>
    <x v="8"/>
    <x v="1"/>
    <x v="1"/>
    <x v="127"/>
    <n v="4984.58"/>
    <m/>
    <x v="6"/>
    <n v="4985"/>
    <x v="0"/>
  </r>
  <r>
    <x v="8"/>
    <x v="1"/>
    <x v="1"/>
    <x v="128"/>
    <n v="13552.73"/>
    <m/>
    <x v="6"/>
    <n v="29956"/>
    <x v="0"/>
  </r>
  <r>
    <x v="8"/>
    <x v="1"/>
    <x v="1"/>
    <x v="129"/>
    <n v="7987.46"/>
    <m/>
    <x v="6"/>
    <n v="5915"/>
    <x v="0"/>
  </r>
  <r>
    <x v="8"/>
    <x v="1"/>
    <x v="1"/>
    <x v="130"/>
    <n v="0"/>
    <n v="0"/>
    <x v="6"/>
    <n v="63132"/>
    <x v="95"/>
  </r>
  <r>
    <x v="8"/>
    <x v="1"/>
    <x v="1"/>
    <x v="131"/>
    <n v="0"/>
    <m/>
    <x v="6"/>
    <n v="31961"/>
    <x v="0"/>
  </r>
  <r>
    <x v="8"/>
    <x v="1"/>
    <x v="1"/>
    <x v="132"/>
    <n v="28538.98"/>
    <m/>
    <x v="6"/>
    <n v="46954"/>
    <x v="0"/>
  </r>
  <r>
    <x v="8"/>
    <x v="1"/>
    <x v="1"/>
    <x v="133"/>
    <n v="35000"/>
    <m/>
    <x v="6"/>
    <n v="35000"/>
    <x v="0"/>
  </r>
  <r>
    <x v="8"/>
    <x v="1"/>
    <x v="1"/>
    <x v="134"/>
    <n v="16071.369999999999"/>
    <n v="0"/>
    <x v="6"/>
    <n v="26078"/>
    <x v="96"/>
  </r>
  <r>
    <x v="8"/>
    <x v="1"/>
    <x v="1"/>
    <x v="135"/>
    <n v="849.67"/>
    <n v="2351.27"/>
    <x v="155"/>
    <n v="20554"/>
    <x v="97"/>
  </r>
  <r>
    <x v="8"/>
    <x v="1"/>
    <x v="1"/>
    <x v="136"/>
    <n v="188.23999999999998"/>
    <m/>
    <x v="6"/>
    <n v="0"/>
    <x v="0"/>
  </r>
  <r>
    <x v="8"/>
    <x v="1"/>
    <x v="1"/>
    <x v="137"/>
    <n v="3251.4"/>
    <m/>
    <x v="6"/>
    <n v="0"/>
    <x v="0"/>
  </r>
  <r>
    <x v="9"/>
    <x v="1"/>
    <x v="1"/>
    <x v="138"/>
    <n v="2007389.4200000002"/>
    <n v="148609.81"/>
    <x v="156"/>
    <n v="2390605"/>
    <x v="186"/>
  </r>
  <r>
    <x v="9"/>
    <x v="1"/>
    <x v="1"/>
    <x v="139"/>
    <n v="3219413.0700000059"/>
    <n v="304395.74000000011"/>
    <x v="157"/>
    <n v="3523064"/>
    <x v="187"/>
  </r>
  <r>
    <x v="9"/>
    <x v="1"/>
    <x v="1"/>
    <x v="140"/>
    <n v="1847764.3199999998"/>
    <n v="30451.39"/>
    <x v="158"/>
    <n v="1943444"/>
    <x v="188"/>
  </r>
  <r>
    <x v="9"/>
    <x v="1"/>
    <x v="1"/>
    <x v="141"/>
    <n v="1503109.3799999983"/>
    <n v="300571.48999999993"/>
    <x v="159"/>
    <n v="1153539"/>
    <x v="189"/>
  </r>
  <r>
    <x v="9"/>
    <x v="1"/>
    <x v="1"/>
    <x v="142"/>
    <n v="7022892.5600000015"/>
    <n v="196734.91"/>
    <x v="160"/>
    <n v="7424000"/>
    <x v="190"/>
  </r>
  <r>
    <x v="9"/>
    <x v="1"/>
    <x v="1"/>
    <x v="143"/>
    <n v="2640.29"/>
    <m/>
    <x v="6"/>
    <n v="0"/>
    <x v="0"/>
  </r>
  <r>
    <x v="9"/>
    <x v="1"/>
    <x v="1"/>
    <x v="144"/>
    <n v="2175078.7199999997"/>
    <n v="320874.99"/>
    <x v="161"/>
    <n v="1888773"/>
    <x v="191"/>
  </r>
  <r>
    <x v="11"/>
    <x v="1"/>
    <x v="1"/>
    <x v="146"/>
    <n v="0"/>
    <m/>
    <x v="6"/>
    <n v="709574"/>
    <x v="0"/>
  </r>
  <r>
    <x v="12"/>
    <x v="1"/>
    <x v="1"/>
    <x v="147"/>
    <n v="0"/>
    <m/>
    <x v="6"/>
    <n v="587709"/>
    <x v="0"/>
  </r>
  <r>
    <x v="13"/>
    <x v="1"/>
    <x v="1"/>
    <x v="148"/>
    <n v="0"/>
    <m/>
    <x v="6"/>
    <n v="718100"/>
    <x v="0"/>
  </r>
  <r>
    <x v="14"/>
    <x v="1"/>
    <x v="1"/>
    <x v="149"/>
    <n v="0"/>
    <m/>
    <x v="6"/>
    <n v="810641"/>
    <x v="0"/>
  </r>
  <r>
    <x v="16"/>
    <x v="1"/>
    <x v="1"/>
    <x v="151"/>
    <n v="0"/>
    <m/>
    <x v="6"/>
    <n v="920726"/>
    <x v="0"/>
  </r>
  <r>
    <x v="17"/>
    <x v="1"/>
    <x v="1"/>
    <x v="152"/>
    <n v="0"/>
    <m/>
    <x v="6"/>
    <n v="23599"/>
    <x v="0"/>
  </r>
  <r>
    <x v="20"/>
    <x v="1"/>
    <x v="1"/>
    <x v="155"/>
    <n v="0"/>
    <m/>
    <x v="6"/>
    <n v="468395"/>
    <x v="0"/>
  </r>
  <r>
    <x v="21"/>
    <x v="1"/>
    <x v="1"/>
    <x v="156"/>
    <n v="0"/>
    <m/>
    <x v="6"/>
    <n v="304326"/>
    <x v="0"/>
  </r>
  <r>
    <x v="22"/>
    <x v="1"/>
    <x v="1"/>
    <x v="157"/>
    <n v="0"/>
    <m/>
    <x v="6"/>
    <n v="310583"/>
    <x v="0"/>
  </r>
  <r>
    <x v="23"/>
    <x v="1"/>
    <x v="1"/>
    <x v="158"/>
    <n v="0"/>
    <m/>
    <x v="6"/>
    <n v="182200"/>
    <x v="0"/>
  </r>
  <r>
    <x v="24"/>
    <x v="1"/>
    <x v="1"/>
    <x v="159"/>
    <n v="0"/>
    <m/>
    <x v="6"/>
    <n v="2125600"/>
    <x v="0"/>
  </r>
  <r>
    <x v="25"/>
    <x v="1"/>
    <x v="1"/>
    <x v="160"/>
    <n v="0"/>
    <m/>
    <x v="6"/>
    <n v="5110000"/>
    <x v="0"/>
  </r>
  <r>
    <x v="26"/>
    <x v="1"/>
    <x v="1"/>
    <x v="161"/>
    <n v="0"/>
    <m/>
    <x v="6"/>
    <n v="5555556"/>
    <x v="0"/>
  </r>
  <r>
    <x v="28"/>
    <x v="1"/>
    <x v="1"/>
    <x v="163"/>
    <n v="4906715.1000000006"/>
    <n v="0"/>
    <x v="6"/>
    <n v="5382369"/>
    <x v="192"/>
  </r>
  <r>
    <x v="28"/>
    <x v="1"/>
    <x v="1"/>
    <x v="164"/>
    <n v="5080.4299999999994"/>
    <n v="0"/>
    <x v="6"/>
    <n v="2000"/>
    <x v="193"/>
  </r>
  <r>
    <x v="28"/>
    <x v="1"/>
    <x v="1"/>
    <x v="165"/>
    <n v="240993.76999999996"/>
    <n v="0"/>
    <x v="6"/>
    <n v="457000"/>
    <x v="194"/>
  </r>
  <r>
    <x v="28"/>
    <x v="1"/>
    <x v="1"/>
    <x v="166"/>
    <n v="47581.900000000009"/>
    <n v="0"/>
    <x v="6"/>
    <n v="45000"/>
    <x v="195"/>
  </r>
  <r>
    <x v="29"/>
    <x v="1"/>
    <x v="1"/>
    <x v="168"/>
    <n v="6928379.9300000006"/>
    <n v="0"/>
    <x v="6"/>
    <n v="7820322"/>
    <x v="196"/>
  </r>
  <r>
    <x v="29"/>
    <x v="1"/>
    <x v="1"/>
    <x v="169"/>
    <n v="57427.839999999997"/>
    <n v="0"/>
    <x v="6"/>
    <n v="125001"/>
    <x v="130"/>
  </r>
  <r>
    <x v="29"/>
    <x v="1"/>
    <x v="1"/>
    <x v="170"/>
    <n v="47888.959999999999"/>
    <n v="0"/>
    <x v="6"/>
    <n v="95000"/>
    <x v="197"/>
  </r>
  <r>
    <x v="29"/>
    <x v="1"/>
    <x v="1"/>
    <x v="171"/>
    <n v="33199.630000000005"/>
    <n v="0"/>
    <x v="6"/>
    <n v="73000"/>
    <x v="137"/>
  </r>
  <r>
    <x v="30"/>
    <x v="1"/>
    <x v="1"/>
    <x v="173"/>
    <n v="1154978.1899999997"/>
    <n v="7191.3700000000008"/>
    <x v="162"/>
    <n v="1143136"/>
    <x v="198"/>
  </r>
  <r>
    <x v="30"/>
    <x v="1"/>
    <x v="1"/>
    <x v="177"/>
    <n v="1420512.41"/>
    <n v="0"/>
    <x v="6"/>
    <n v="1419750"/>
    <x v="199"/>
  </r>
  <r>
    <x v="30"/>
    <x v="1"/>
    <x v="1"/>
    <x v="178"/>
    <n v="4411255.97"/>
    <n v="0"/>
    <x v="6"/>
    <n v="4424297"/>
    <x v="200"/>
  </r>
  <r>
    <x v="45"/>
    <x v="1"/>
    <x v="1"/>
    <x v="205"/>
    <n v="2881.9700000000003"/>
    <m/>
    <x v="6"/>
    <n v="0"/>
    <x v="0"/>
  </r>
  <r>
    <x v="31"/>
    <x v="1"/>
    <x v="1"/>
    <x v="181"/>
    <n v="504744.80000000016"/>
    <m/>
    <x v="6"/>
    <n v="0"/>
    <x v="0"/>
  </r>
  <r>
    <x v="32"/>
    <x v="1"/>
    <x v="1"/>
    <x v="182"/>
    <n v="862.5"/>
    <m/>
    <x v="6"/>
    <n v="1252144"/>
    <x v="0"/>
  </r>
  <r>
    <x v="32"/>
    <x v="1"/>
    <x v="1"/>
    <x v="183"/>
    <n v="407751"/>
    <n v="0"/>
    <x v="6"/>
    <n v="1054220"/>
    <x v="124"/>
  </r>
  <r>
    <x v="32"/>
    <x v="1"/>
    <x v="1"/>
    <x v="184"/>
    <n v="143136"/>
    <m/>
    <x v="6"/>
    <n v="0"/>
    <x v="0"/>
  </r>
  <r>
    <x v="32"/>
    <x v="1"/>
    <x v="1"/>
    <x v="185"/>
    <n v="193185.58999999997"/>
    <m/>
    <x v="6"/>
    <n v="0"/>
    <x v="0"/>
  </r>
  <r>
    <x v="33"/>
    <x v="1"/>
    <x v="1"/>
    <x v="186"/>
    <n v="0"/>
    <m/>
    <x v="6"/>
    <n v="20000"/>
    <x v="0"/>
  </r>
  <r>
    <x v="34"/>
    <x v="1"/>
    <x v="1"/>
    <x v="187"/>
    <n v="2388814.87"/>
    <m/>
    <x v="6"/>
    <n v="0"/>
    <x v="0"/>
  </r>
  <r>
    <x v="35"/>
    <x v="1"/>
    <x v="1"/>
    <x v="188"/>
    <n v="4566.37"/>
    <m/>
    <x v="6"/>
    <n v="0"/>
    <x v="0"/>
  </r>
  <r>
    <x v="36"/>
    <x v="1"/>
    <x v="1"/>
    <x v="189"/>
    <n v="0"/>
    <m/>
    <x v="6"/>
    <n v="0"/>
    <x v="0"/>
  </r>
  <r>
    <x v="37"/>
    <x v="1"/>
    <x v="1"/>
    <x v="190"/>
    <n v="2359802.14"/>
    <n v="0"/>
    <x v="6"/>
    <n v="298000"/>
    <x v="201"/>
  </r>
  <r>
    <x v="37"/>
    <x v="1"/>
    <x v="1"/>
    <x v="191"/>
    <n v="450.00000000001091"/>
    <m/>
    <x v="6"/>
    <n v="0"/>
    <x v="0"/>
  </r>
  <r>
    <x v="37"/>
    <x v="1"/>
    <x v="1"/>
    <x v="194"/>
    <n v="46443.520000000004"/>
    <m/>
    <x v="6"/>
    <n v="0"/>
    <x v="0"/>
  </r>
  <r>
    <x v="37"/>
    <x v="1"/>
    <x v="1"/>
    <x v="196"/>
    <n v="0"/>
    <n v="0"/>
    <x v="6"/>
    <n v="1000000"/>
    <x v="126"/>
  </r>
  <r>
    <x v="41"/>
    <x v="1"/>
    <x v="1"/>
    <x v="200"/>
    <n v="500922.89999999991"/>
    <m/>
    <x v="6"/>
    <n v="0"/>
    <x v="0"/>
  </r>
  <r>
    <x v="43"/>
    <x v="1"/>
    <x v="1"/>
    <x v="203"/>
    <n v="390"/>
    <m/>
    <x v="6"/>
    <n v="0"/>
    <x v="0"/>
  </r>
  <r>
    <x v="44"/>
    <x v="1"/>
    <x v="1"/>
    <x v="204"/>
    <n v="0"/>
    <m/>
    <x v="6"/>
    <n v="120320"/>
    <x v="0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  <r>
    <x v="46"/>
    <x v="2"/>
    <x v="2"/>
    <x v="206"/>
    <m/>
    <m/>
    <x v="163"/>
    <m/>
    <x v="2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subtotalHiddenItems="1" itemPrintTitles="1" createdVersion="4" indent="0" outline="1" outlineData="1" multipleFieldFilters="0" fieldListSortAscending="1">
  <location ref="A9:C64" firstHeaderRow="1" firstDataRow="2" firstDataCol="1" rowPageCount="3" colPageCount="1"/>
  <pivotFields count="15">
    <pivotField axis="axisRow" allDrilled="1" showAll="0" dataSourceSort="1" defaultAttributeDrillState="1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axis="axisPage" allDrilled="1" outline="0" showAll="0" dataSourceSort="1" defaultSubtotal="0" defaultAttributeDrillState="1">
      <items count="2">
        <item x="0"/>
        <item s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allDrilled="1" showAll="0" dataSourceSort="1">
      <items count="3">
        <item c="1" x="0"/>
        <item s="1" c="1" x="1"/>
        <item t="default"/>
      </items>
    </pivotField>
    <pivotField axis="axisPage" showAll="0" dataSourceSort="1">
      <items count="2">
        <item c="1" x="0"/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llDrilled="1" showAll="0" dataSourceSort="1" defaultAttributeDrillState="1"/>
    <pivotField axis="axisPage" allDrilled="1" showAll="0" dataSourceSort="1" defaultAttributeDrillState="1">
      <items count="1">
        <item t="default"/>
      </items>
    </pivotField>
    <pivotField dataField="1" showAll="0"/>
    <pivotField axis="axisCol" allDrilled="1" showAll="0" dataSourceSort="1" defaultAttributeDrillState="1">
      <items count="2">
        <item x="0"/>
        <item t="default"/>
      </items>
    </pivotField>
    <pivotField showAll="0" dataSourceSort="1" defaultSubtotal="0" showPropTip="1"/>
  </pivotFields>
  <rowFields count="1">
    <field x="0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Fields count="1">
    <field x="13"/>
  </colFields>
  <colItems count="2">
    <i>
      <x/>
    </i>
    <i t="grand">
      <x/>
    </i>
  </colItems>
  <pageFields count="3">
    <pageField fld="11" hier="146" name="[Organization Set].[Level 1].&amp;[101  General Fund]" cap="101  General Fund"/>
    <pageField fld="1" hier="65" name="[GL Account].[Account Type].&amp;[Revenue]" cap="Revenue"/>
    <pageField fld="2" hier="94" name="[GL Date].[Fiscal].[Fiscal Year].&amp;[2014]" cap="Fiscal Calendar 2014"/>
  </pageFields>
  <dataFields count="1">
    <dataField fld="12" baseField="0" baseItem="0"/>
  </dataFields>
  <formats count="7">
    <format dxfId="51">
      <pivotArea outline="0" collapsedLevelsAreSubtotals="1" fieldPosition="0">
        <references count="1">
          <reference field="2" count="1" selected="0">
            <x v="1"/>
          </reference>
        </references>
      </pivotArea>
    </format>
    <format dxfId="50">
      <pivotArea type="topRight" dataOnly="0" labelOnly="1" outline="0" offset="A1" fieldPosition="0"/>
    </format>
    <format dxfId="49">
      <pivotArea dataOnly="0" labelOnly="1" fieldPosition="0">
        <references count="1">
          <reference field="2" count="1">
            <x v="1"/>
          </reference>
        </references>
      </pivotArea>
    </format>
    <format dxfId="48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47">
      <pivotArea dataOnly="0" labelOnly="1" outline="0" fieldPosition="0">
        <references count="1">
          <reference field="1" count="0"/>
        </references>
      </pivotArea>
    </format>
    <format dxfId="46">
      <pivotArea field="2" type="button" dataOnly="0" labelOnly="1" outline="0" axis="axisPage" fieldPosition="2"/>
    </format>
    <format dxfId="45">
      <pivotArea dataOnly="0" labelOnly="1" fieldPosition="0">
        <references count="1">
          <reference field="2" count="1">
            <x v="0"/>
          </reference>
        </references>
      </pivotArea>
    </format>
  </formats>
  <pivotHierarchies count="363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Balance Months].[Fiscal Month].&amp;[2013070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 multipleItemSelectionAllowed="1">
      <mps count="4">
        <mp field="6"/>
        <mp field="7"/>
        <mp field="8"/>
        <mp field="9"/>
      </mps>
    </pivotHierarchy>
    <pivotHierarchy/>
    <pivotHierarchy/>
    <pivotHierarchy/>
    <pivotHierarchy/>
    <pivotHierarchy/>
    <pivotHierarchy/>
    <pivotHierarchy/>
    <pivotHierarchy/>
    <pivotHierarchy/>
    <pivotHierarchy>
      <mps count="1">
        <mp field="1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 multipleItemSelectionAllowed="1">
      <members count="1" level="1">
        <member name="[Organization Set].[Level 1].&amp;[101  General Fund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43"/>
  </rowHierarchiesUsage>
  <colHierarchiesUsage count="1">
    <colHierarchyUsage hierarchyUsage="104"/>
  </colHierarchiesUsage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B21:E30" firstHeaderRow="0" firstDataRow="1" firstDataCol="2" rowPageCount="2" colPageCount="1"/>
  <pivotFields count="9">
    <pivotField axis="axisPage" compact="0" outline="0" multipleItemSelectionAllowed="1" showAll="0">
      <items count="48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x="30"/>
        <item h="1" x="45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6"/>
        <item t="default"/>
      </items>
    </pivotField>
    <pivotField axis="axisPage" compact="0" outline="0" multipleItemSelectionAllowed="1" showAll="0">
      <items count="4">
        <item x="0"/>
        <item h="1" x="1"/>
        <item h="1" x="2"/>
        <item t="default"/>
      </items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2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205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6"/>
        <item t="default"/>
      </items>
    </pivotField>
    <pivotField compact="0" outline="0" showAll="0"/>
    <pivotField compact="0" outline="0" showAll="0"/>
    <pivotField dataField="1" compact="0" outline="0" showAll="0">
      <items count="165">
        <item x="118"/>
        <item x="0"/>
        <item x="89"/>
        <item x="6"/>
        <item x="78"/>
        <item x="127"/>
        <item x="82"/>
        <item x="129"/>
        <item x="154"/>
        <item x="25"/>
        <item x="79"/>
        <item x="146"/>
        <item x="2"/>
        <item x="140"/>
        <item x="126"/>
        <item x="123"/>
        <item x="120"/>
        <item x="128"/>
        <item x="57"/>
        <item x="31"/>
        <item x="69"/>
        <item x="121"/>
        <item x="47"/>
        <item x="1"/>
        <item x="34"/>
        <item x="30"/>
        <item x="55"/>
        <item x="113"/>
        <item x="17"/>
        <item x="90"/>
        <item x="27"/>
        <item x="155"/>
        <item x="141"/>
        <item x="61"/>
        <item x="53"/>
        <item x="67"/>
        <item x="109"/>
        <item x="60"/>
        <item x="134"/>
        <item x="94"/>
        <item x="114"/>
        <item x="153"/>
        <item x="16"/>
        <item x="50"/>
        <item x="112"/>
        <item x="136"/>
        <item x="110"/>
        <item x="36"/>
        <item x="111"/>
        <item x="119"/>
        <item x="142"/>
        <item x="56"/>
        <item x="125"/>
        <item x="162"/>
        <item x="44"/>
        <item x="104"/>
        <item x="37"/>
        <item x="107"/>
        <item x="88"/>
        <item x="130"/>
        <item x="108"/>
        <item x="139"/>
        <item x="86"/>
        <item x="99"/>
        <item x="131"/>
        <item x="74"/>
        <item x="45"/>
        <item x="73"/>
        <item x="95"/>
        <item x="66"/>
        <item x="144"/>
        <item x="145"/>
        <item x="80"/>
        <item x="97"/>
        <item x="68"/>
        <item x="51"/>
        <item x="133"/>
        <item x="102"/>
        <item x="8"/>
        <item x="106"/>
        <item x="58"/>
        <item x="28"/>
        <item x="87"/>
        <item x="41"/>
        <item x="11"/>
        <item x="98"/>
        <item x="59"/>
        <item x="4"/>
        <item x="93"/>
        <item x="7"/>
        <item x="29"/>
        <item x="135"/>
        <item x="64"/>
        <item x="40"/>
        <item x="76"/>
        <item x="75"/>
        <item x="19"/>
        <item x="101"/>
        <item x="105"/>
        <item x="100"/>
        <item x="52"/>
        <item x="71"/>
        <item x="143"/>
        <item x="35"/>
        <item x="54"/>
        <item x="38"/>
        <item x="158"/>
        <item x="92"/>
        <item x="12"/>
        <item x="150"/>
        <item x="21"/>
        <item x="81"/>
        <item x="72"/>
        <item x="117"/>
        <item x="46"/>
        <item x="22"/>
        <item x="152"/>
        <item x="42"/>
        <item x="70"/>
        <item x="48"/>
        <item x="83"/>
        <item x="96"/>
        <item x="39"/>
        <item x="116"/>
        <item x="13"/>
        <item x="24"/>
        <item x="10"/>
        <item x="151"/>
        <item x="9"/>
        <item x="49"/>
        <item x="124"/>
        <item x="32"/>
        <item x="137"/>
        <item x="91"/>
        <item x="23"/>
        <item x="43"/>
        <item x="65"/>
        <item x="138"/>
        <item x="20"/>
        <item x="132"/>
        <item x="3"/>
        <item x="103"/>
        <item x="122"/>
        <item x="149"/>
        <item x="26"/>
        <item x="15"/>
        <item x="33"/>
        <item x="85"/>
        <item x="77"/>
        <item x="84"/>
        <item x="5"/>
        <item x="148"/>
        <item x="156"/>
        <item x="160"/>
        <item x="63"/>
        <item x="159"/>
        <item x="157"/>
        <item x="161"/>
        <item x="14"/>
        <item x="147"/>
        <item x="18"/>
        <item x="62"/>
        <item x="115"/>
        <item x="163"/>
        <item t="default"/>
      </items>
    </pivotField>
    <pivotField compact="0" outline="0" showAll="0"/>
    <pivotField dataField="1" compact="0" outline="0" showAll="0">
      <items count="204">
        <item x="0"/>
        <item x="172"/>
        <item x="193"/>
        <item x="159"/>
        <item x="97"/>
        <item x="80"/>
        <item x="35"/>
        <item x="150"/>
        <item x="95"/>
        <item x="153"/>
        <item x="104"/>
        <item x="177"/>
        <item x="47"/>
        <item x="149"/>
        <item x="169"/>
        <item x="34"/>
        <item x="98"/>
        <item x="6"/>
        <item x="42"/>
        <item x="171"/>
        <item x="93"/>
        <item x="91"/>
        <item x="154"/>
        <item x="152"/>
        <item x="151"/>
        <item x="79"/>
        <item x="195"/>
        <item x="94"/>
        <item x="166"/>
        <item x="137"/>
        <item x="82"/>
        <item x="56"/>
        <item x="156"/>
        <item x="84"/>
        <item x="59"/>
        <item x="197"/>
        <item x="37"/>
        <item x="16"/>
        <item x="53"/>
        <item x="78"/>
        <item x="158"/>
        <item x="132"/>
        <item x="165"/>
        <item x="96"/>
        <item x="46"/>
        <item x="176"/>
        <item x="160"/>
        <item x="86"/>
        <item x="2"/>
        <item x="92"/>
        <item x="17"/>
        <item x="155"/>
        <item x="83"/>
        <item x="148"/>
        <item x="182"/>
        <item x="168"/>
        <item x="50"/>
        <item x="110"/>
        <item x="48"/>
        <item x="115"/>
        <item x="130"/>
        <item x="85"/>
        <item x="66"/>
        <item x="162"/>
        <item x="142"/>
        <item x="41"/>
        <item x="8"/>
        <item x="60"/>
        <item x="43"/>
        <item x="11"/>
        <item x="170"/>
        <item x="146"/>
        <item x="123"/>
        <item x="44"/>
        <item x="73"/>
        <item x="122"/>
        <item x="191"/>
        <item x="120"/>
        <item x="88"/>
        <item x="51"/>
        <item x="201"/>
        <item x="134"/>
        <item x="65"/>
        <item x="90"/>
        <item x="4"/>
        <item x="87"/>
        <item x="67"/>
        <item x="124"/>
        <item x="109"/>
        <item x="81"/>
        <item x="39"/>
        <item x="194"/>
        <item x="113"/>
        <item x="157"/>
        <item x="28"/>
        <item x="58"/>
        <item x="18"/>
        <item x="118"/>
        <item x="57"/>
        <item x="55"/>
        <item x="74"/>
        <item x="52"/>
        <item x="131"/>
        <item x="31"/>
        <item x="38"/>
        <item x="139"/>
        <item x="22"/>
        <item x="12"/>
        <item x="114"/>
        <item x="45"/>
        <item x="29"/>
        <item x="54"/>
        <item x="36"/>
        <item x="23"/>
        <item x="163"/>
        <item x="40"/>
        <item x="185"/>
        <item x="105"/>
        <item x="76"/>
        <item x="30"/>
        <item x="135"/>
        <item x="161"/>
        <item x="167"/>
        <item x="20"/>
        <item x="7"/>
        <item x="183"/>
        <item x="49"/>
        <item x="117"/>
        <item x="10"/>
        <item x="180"/>
        <item x="77"/>
        <item x="71"/>
        <item x="145"/>
        <item x="72"/>
        <item x="121"/>
        <item x="75"/>
        <item x="175"/>
        <item x="144"/>
        <item x="184"/>
        <item x="13"/>
        <item x="181"/>
        <item x="174"/>
        <item x="140"/>
        <item x="24"/>
        <item x="133"/>
        <item x="9"/>
        <item x="178"/>
        <item x="21"/>
        <item x="15"/>
        <item x="26"/>
        <item x="32"/>
        <item x="69"/>
        <item x="147"/>
        <item x="136"/>
        <item x="164"/>
        <item x="143"/>
        <item x="27"/>
        <item x="198"/>
        <item x="89"/>
        <item x="99"/>
        <item x="70"/>
        <item x="138"/>
        <item x="33"/>
        <item x="62"/>
        <item x="108"/>
        <item x="179"/>
        <item x="64"/>
        <item x="199"/>
        <item x="189"/>
        <item x="63"/>
        <item x="102"/>
        <item x="106"/>
        <item x="188"/>
        <item x="127"/>
        <item x="107"/>
        <item x="5"/>
        <item x="141"/>
        <item x="126"/>
        <item x="119"/>
        <item x="3"/>
        <item x="68"/>
        <item x="25"/>
        <item x="112"/>
        <item x="116"/>
        <item x="129"/>
        <item x="186"/>
        <item x="125"/>
        <item x="103"/>
        <item x="101"/>
        <item x="111"/>
        <item x="200"/>
        <item x="187"/>
        <item x="14"/>
        <item x="192"/>
        <item x="190"/>
        <item x="196"/>
        <item x="100"/>
        <item x="19"/>
        <item x="173"/>
        <item x="61"/>
        <item x="1"/>
        <item x="128"/>
        <item x="202"/>
        <item t="default"/>
      </items>
    </pivotField>
  </pivotFields>
  <rowFields count="2">
    <field x="2"/>
    <field x="3"/>
  </rowFields>
  <rowItems count="9">
    <i>
      <x v="1"/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-1"/>
    <pageField fld="1" hier="-1"/>
  </pageFields>
  <dataFields count="2">
    <dataField name="Sum of FY14 - Budget" fld="8" baseField="3" baseItem="81" numFmtId="3"/>
    <dataField name="Sum of FY14 - YTD Actual" fld="6" baseField="3" baseItem="81" numFmtId="3"/>
  </dataFields>
  <formats count="13">
    <format dxfId="18">
      <pivotArea type="all" dataOnly="0" outline="0" fieldPosition="0"/>
    </format>
    <format dxfId="19">
      <pivotArea outline="0" collapsedLevelsAreSubtotals="1" fieldPosition="0">
        <references count="2">
          <reference field="2" count="1" selected="0">
            <x v="1"/>
          </reference>
          <reference field="3" count="1" selected="0">
            <x v="173"/>
          </reference>
        </references>
      </pivotArea>
    </format>
    <format dxfId="20">
      <pivotArea dataOnly="0" labelOnly="1" outline="0" fieldPosition="0">
        <references count="1">
          <reference field="2" count="1">
            <x v="1"/>
          </reference>
        </references>
      </pivotArea>
    </format>
    <format dxfId="21">
      <pivotArea dataOnly="0" labelOnly="1" outline="0" fieldPosition="0">
        <references count="2">
          <reference field="2" count="1" selected="0">
            <x v="1"/>
          </reference>
          <reference field="3" count="1">
            <x v="173"/>
          </reference>
        </references>
      </pivotArea>
    </format>
    <format dxfId="22">
      <pivotArea grandRow="1" outline="0" collapsedLevelsAreSubtotals="1" fieldPosition="0"/>
    </format>
    <format dxfId="23">
      <pivotArea dataOnly="0" labelOnly="1" grandRow="1" outline="0" fieldPosition="0"/>
    </format>
    <format dxfId="24">
      <pivotArea outline="0" collapsedLevelsAreSubtotals="1" fieldPosition="0"/>
    </format>
    <format dxfId="25">
      <pivotArea dataOnly="0" labelOnly="1" outline="0" fieldPosition="0">
        <references count="1">
          <reference field="0" count="0"/>
        </references>
      </pivotArea>
    </format>
    <format dxfId="26">
      <pivotArea dataOnly="0" labelOnly="1" outline="0" fieldPosition="0">
        <references count="1">
          <reference field="1" count="0"/>
        </references>
      </pivotArea>
    </format>
    <format dxfId="27">
      <pivotArea field="3" type="button" dataOnly="0" labelOnly="1" outline="0" axis="axisRow" fieldPosition="1"/>
    </format>
    <format dxfId="28">
      <pivotArea dataOnly="0" labelOnly="1" grandRow="1" outline="0" offset="IV256" fieldPosition="0"/>
    </format>
    <format dxfId="29">
      <pivotArea dataOnly="0" labelOnly="1" outline="0" fieldPosition="0">
        <references count="2">
          <reference field="2" count="1" selected="0">
            <x v="1"/>
          </reference>
          <reference field="3" count="8">
            <x v="173"/>
            <x v="174"/>
            <x v="175"/>
            <x v="176"/>
            <x v="177"/>
            <x v="178"/>
            <x v="179"/>
            <x v="180"/>
          </reference>
        </references>
      </pivotArea>
    </format>
    <format dxfId="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B13:E17" firstHeaderRow="0" firstDataRow="1" firstDataCol="2" rowPageCount="2" colPageCount="1"/>
  <pivotFields count="9">
    <pivotField axis="axisPage" compact="0" outline="0" multipleItemSelectionAllowed="1" showAll="0">
      <items count="48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x="30"/>
        <item h="1" x="45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6"/>
        <item t="default"/>
      </items>
    </pivotField>
    <pivotField axis="axisPage" compact="0" outline="0" multipleItemSelectionAllowed="1" showAll="0">
      <items count="4">
        <item h="1" x="0"/>
        <item x="1"/>
        <item h="1" x="2"/>
        <item t="default"/>
      </items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2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205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6"/>
        <item t="default"/>
      </items>
    </pivotField>
    <pivotField compact="0" outline="0" showAll="0"/>
    <pivotField compact="0" outline="0" showAll="0"/>
    <pivotField dataField="1" compact="0" outline="0" showAll="0">
      <items count="165">
        <item x="118"/>
        <item x="0"/>
        <item x="89"/>
        <item x="6"/>
        <item x="78"/>
        <item x="127"/>
        <item x="82"/>
        <item x="129"/>
        <item x="154"/>
        <item x="25"/>
        <item x="79"/>
        <item x="146"/>
        <item x="2"/>
        <item x="140"/>
        <item x="126"/>
        <item x="123"/>
        <item x="120"/>
        <item x="128"/>
        <item x="57"/>
        <item x="31"/>
        <item x="69"/>
        <item x="121"/>
        <item x="47"/>
        <item x="1"/>
        <item x="34"/>
        <item x="30"/>
        <item x="55"/>
        <item x="113"/>
        <item x="17"/>
        <item x="90"/>
        <item x="27"/>
        <item x="155"/>
        <item x="141"/>
        <item x="61"/>
        <item x="53"/>
        <item x="67"/>
        <item x="109"/>
        <item x="60"/>
        <item x="134"/>
        <item x="94"/>
        <item x="114"/>
        <item x="153"/>
        <item x="16"/>
        <item x="50"/>
        <item x="112"/>
        <item x="136"/>
        <item x="110"/>
        <item x="36"/>
        <item x="111"/>
        <item x="119"/>
        <item x="142"/>
        <item x="56"/>
        <item x="125"/>
        <item x="162"/>
        <item x="44"/>
        <item x="104"/>
        <item x="37"/>
        <item x="107"/>
        <item x="88"/>
        <item x="130"/>
        <item x="108"/>
        <item x="139"/>
        <item x="86"/>
        <item x="99"/>
        <item x="131"/>
        <item x="74"/>
        <item x="45"/>
        <item x="73"/>
        <item x="95"/>
        <item x="66"/>
        <item x="144"/>
        <item x="145"/>
        <item x="80"/>
        <item x="97"/>
        <item x="68"/>
        <item x="51"/>
        <item x="133"/>
        <item x="102"/>
        <item x="8"/>
        <item x="106"/>
        <item x="58"/>
        <item x="28"/>
        <item x="87"/>
        <item x="41"/>
        <item x="11"/>
        <item x="98"/>
        <item x="59"/>
        <item x="4"/>
        <item x="93"/>
        <item x="7"/>
        <item x="29"/>
        <item x="135"/>
        <item x="64"/>
        <item x="40"/>
        <item x="76"/>
        <item x="75"/>
        <item x="19"/>
        <item x="101"/>
        <item x="105"/>
        <item x="100"/>
        <item x="52"/>
        <item x="71"/>
        <item x="143"/>
        <item x="35"/>
        <item x="54"/>
        <item x="38"/>
        <item x="158"/>
        <item x="92"/>
        <item x="12"/>
        <item x="150"/>
        <item x="21"/>
        <item x="81"/>
        <item x="72"/>
        <item x="117"/>
        <item x="46"/>
        <item x="22"/>
        <item x="152"/>
        <item x="42"/>
        <item x="70"/>
        <item x="48"/>
        <item x="83"/>
        <item x="96"/>
        <item x="39"/>
        <item x="116"/>
        <item x="13"/>
        <item x="24"/>
        <item x="10"/>
        <item x="151"/>
        <item x="9"/>
        <item x="49"/>
        <item x="124"/>
        <item x="32"/>
        <item x="137"/>
        <item x="91"/>
        <item x="23"/>
        <item x="43"/>
        <item x="65"/>
        <item x="138"/>
        <item x="20"/>
        <item x="132"/>
        <item x="3"/>
        <item x="103"/>
        <item x="122"/>
        <item x="149"/>
        <item x="26"/>
        <item x="15"/>
        <item x="33"/>
        <item x="85"/>
        <item x="77"/>
        <item x="84"/>
        <item x="5"/>
        <item x="148"/>
        <item x="156"/>
        <item x="160"/>
        <item x="63"/>
        <item x="159"/>
        <item x="157"/>
        <item x="161"/>
        <item x="14"/>
        <item x="147"/>
        <item x="18"/>
        <item x="62"/>
        <item x="115"/>
        <item x="163"/>
        <item t="default"/>
      </items>
    </pivotField>
    <pivotField compact="0" outline="0" showAll="0"/>
    <pivotField dataField="1" compact="0" outline="0" showAll="0">
      <items count="204">
        <item x="0"/>
        <item x="172"/>
        <item x="193"/>
        <item x="159"/>
        <item x="97"/>
        <item x="80"/>
        <item x="35"/>
        <item x="150"/>
        <item x="95"/>
        <item x="153"/>
        <item x="104"/>
        <item x="177"/>
        <item x="47"/>
        <item x="149"/>
        <item x="169"/>
        <item x="34"/>
        <item x="98"/>
        <item x="6"/>
        <item x="42"/>
        <item x="171"/>
        <item x="93"/>
        <item x="91"/>
        <item x="154"/>
        <item x="152"/>
        <item x="151"/>
        <item x="79"/>
        <item x="195"/>
        <item x="94"/>
        <item x="166"/>
        <item x="137"/>
        <item x="82"/>
        <item x="56"/>
        <item x="156"/>
        <item x="84"/>
        <item x="59"/>
        <item x="197"/>
        <item x="37"/>
        <item x="16"/>
        <item x="53"/>
        <item x="78"/>
        <item x="158"/>
        <item x="132"/>
        <item x="165"/>
        <item x="96"/>
        <item x="46"/>
        <item x="176"/>
        <item x="160"/>
        <item x="86"/>
        <item x="2"/>
        <item x="92"/>
        <item x="17"/>
        <item x="155"/>
        <item x="83"/>
        <item x="148"/>
        <item x="182"/>
        <item x="168"/>
        <item x="50"/>
        <item x="110"/>
        <item x="48"/>
        <item x="115"/>
        <item x="130"/>
        <item x="85"/>
        <item x="66"/>
        <item x="162"/>
        <item x="142"/>
        <item x="41"/>
        <item x="8"/>
        <item x="60"/>
        <item x="43"/>
        <item x="11"/>
        <item x="170"/>
        <item x="146"/>
        <item x="123"/>
        <item x="44"/>
        <item x="73"/>
        <item x="122"/>
        <item x="191"/>
        <item x="120"/>
        <item x="88"/>
        <item x="51"/>
        <item x="201"/>
        <item x="134"/>
        <item x="65"/>
        <item x="90"/>
        <item x="4"/>
        <item x="87"/>
        <item x="67"/>
        <item x="124"/>
        <item x="109"/>
        <item x="81"/>
        <item x="39"/>
        <item x="194"/>
        <item x="113"/>
        <item x="157"/>
        <item x="28"/>
        <item x="58"/>
        <item x="18"/>
        <item x="118"/>
        <item x="57"/>
        <item x="55"/>
        <item x="74"/>
        <item x="52"/>
        <item x="131"/>
        <item x="31"/>
        <item x="38"/>
        <item x="139"/>
        <item x="22"/>
        <item x="12"/>
        <item x="114"/>
        <item x="45"/>
        <item x="29"/>
        <item x="54"/>
        <item x="36"/>
        <item x="23"/>
        <item x="163"/>
        <item x="40"/>
        <item x="185"/>
        <item x="105"/>
        <item x="76"/>
        <item x="30"/>
        <item x="135"/>
        <item x="161"/>
        <item x="167"/>
        <item x="20"/>
        <item x="7"/>
        <item x="183"/>
        <item x="49"/>
        <item x="117"/>
        <item x="10"/>
        <item x="180"/>
        <item x="77"/>
        <item x="71"/>
        <item x="145"/>
        <item x="72"/>
        <item x="121"/>
        <item x="75"/>
        <item x="175"/>
        <item x="144"/>
        <item x="184"/>
        <item x="13"/>
        <item x="181"/>
        <item x="174"/>
        <item x="140"/>
        <item x="24"/>
        <item x="133"/>
        <item x="9"/>
        <item x="178"/>
        <item x="21"/>
        <item x="15"/>
        <item x="26"/>
        <item x="32"/>
        <item x="69"/>
        <item x="147"/>
        <item x="136"/>
        <item x="164"/>
        <item x="143"/>
        <item x="27"/>
        <item x="198"/>
        <item x="89"/>
        <item x="99"/>
        <item x="70"/>
        <item x="138"/>
        <item x="33"/>
        <item x="62"/>
        <item x="108"/>
        <item x="179"/>
        <item x="64"/>
        <item x="199"/>
        <item x="189"/>
        <item x="63"/>
        <item x="102"/>
        <item x="106"/>
        <item x="188"/>
        <item x="127"/>
        <item x="107"/>
        <item x="5"/>
        <item x="141"/>
        <item x="126"/>
        <item x="119"/>
        <item x="3"/>
        <item x="68"/>
        <item x="25"/>
        <item x="112"/>
        <item x="116"/>
        <item x="129"/>
        <item x="186"/>
        <item x="125"/>
        <item x="103"/>
        <item x="101"/>
        <item x="111"/>
        <item x="200"/>
        <item x="187"/>
        <item x="14"/>
        <item x="192"/>
        <item x="190"/>
        <item x="196"/>
        <item x="100"/>
        <item x="19"/>
        <item x="173"/>
        <item x="61"/>
        <item x="1"/>
        <item x="128"/>
        <item x="202"/>
        <item t="default"/>
      </items>
    </pivotField>
  </pivotFields>
  <rowFields count="2">
    <field x="2"/>
    <field x="3"/>
  </rowFields>
  <rowItems count="4">
    <i>
      <x/>
      <x v="173"/>
    </i>
    <i r="1">
      <x v="177"/>
    </i>
    <i r="1">
      <x v="178"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-1"/>
    <pageField fld="1" hier="-1"/>
  </pageFields>
  <dataFields count="2">
    <dataField name="Sum of FY14 - Budget" fld="8" baseField="3" baseItem="81" numFmtId="3"/>
    <dataField name="Sum of FY14 - YTD Actual" fld="6" baseField="3" baseItem="81" numFmtId="3"/>
  </dataFields>
  <formats count="6">
    <format dxfId="31">
      <pivotArea type="all" dataOnly="0" outline="0" fieldPosition="0"/>
    </format>
    <format dxfId="32">
      <pivotArea grandRow="1" outline="0" collapsedLevelsAreSubtotals="1" fieldPosition="0"/>
    </format>
    <format dxfId="33">
      <pivotArea dataOnly="0" labelOnly="1" grandRow="1" outline="0" fieldPosition="0"/>
    </format>
    <format dxfId="34">
      <pivotArea outline="0" collapsedLevelsAreSubtotals="1" fieldPosition="0"/>
    </format>
    <format dxfId="35">
      <pivotArea dataOnly="0" labelOnly="1" grandRow="1" outline="0" offset="IV256" fieldPosition="0"/>
    </format>
    <format dxfId="36">
      <pivotArea dataOnly="0" labelOnly="1" outline="0" fieldPosition="0">
        <references count="2">
          <reference field="2" count="1" selected="0">
            <x v="0"/>
          </reference>
          <reference field="3" count="3">
            <x v="173"/>
            <x v="177"/>
            <x v="17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B13:E15" firstHeaderRow="0" firstDataRow="1" firstDataCol="2" rowPageCount="2" colPageCount="1"/>
  <pivotFields count="9">
    <pivotField axis="axisPage" compact="0" outline="0" multipleItemSelectionAllowed="1" showAll="0">
      <items count="48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45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6"/>
        <item t="default"/>
      </items>
    </pivotField>
    <pivotField axis="axisPage" compact="0" outline="0" multipleItemSelectionAllowed="1" showAll="0">
      <items count="4">
        <item h="1" x="0"/>
        <item x="1"/>
        <item h="1" x="2"/>
        <item t="default"/>
      </items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2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205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6"/>
        <item t="default"/>
      </items>
    </pivotField>
    <pivotField compact="0" outline="0" showAll="0"/>
    <pivotField compact="0" outline="0" showAll="0"/>
    <pivotField dataField="1" compact="0" outline="0" showAll="0">
      <items count="165">
        <item x="118"/>
        <item x="0"/>
        <item x="89"/>
        <item x="6"/>
        <item x="78"/>
        <item x="127"/>
        <item x="82"/>
        <item x="129"/>
        <item x="154"/>
        <item x="25"/>
        <item x="79"/>
        <item x="146"/>
        <item x="2"/>
        <item x="140"/>
        <item x="126"/>
        <item x="123"/>
        <item x="120"/>
        <item x="128"/>
        <item x="57"/>
        <item x="31"/>
        <item x="69"/>
        <item x="121"/>
        <item x="47"/>
        <item x="1"/>
        <item x="34"/>
        <item x="30"/>
        <item x="55"/>
        <item x="113"/>
        <item x="17"/>
        <item x="90"/>
        <item x="27"/>
        <item x="155"/>
        <item x="141"/>
        <item x="61"/>
        <item x="53"/>
        <item x="67"/>
        <item x="109"/>
        <item x="60"/>
        <item x="134"/>
        <item x="94"/>
        <item x="114"/>
        <item x="153"/>
        <item x="16"/>
        <item x="50"/>
        <item x="112"/>
        <item x="136"/>
        <item x="110"/>
        <item x="36"/>
        <item x="111"/>
        <item x="119"/>
        <item x="142"/>
        <item x="56"/>
        <item x="125"/>
        <item x="162"/>
        <item x="44"/>
        <item x="104"/>
        <item x="37"/>
        <item x="107"/>
        <item x="88"/>
        <item x="130"/>
        <item x="108"/>
        <item x="139"/>
        <item x="86"/>
        <item x="99"/>
        <item x="131"/>
        <item x="74"/>
        <item x="45"/>
        <item x="73"/>
        <item x="95"/>
        <item x="66"/>
        <item x="144"/>
        <item x="145"/>
        <item x="80"/>
        <item x="97"/>
        <item x="68"/>
        <item x="51"/>
        <item x="133"/>
        <item x="102"/>
        <item x="8"/>
        <item x="106"/>
        <item x="58"/>
        <item x="28"/>
        <item x="87"/>
        <item x="41"/>
        <item x="11"/>
        <item x="98"/>
        <item x="59"/>
        <item x="4"/>
        <item x="93"/>
        <item x="7"/>
        <item x="29"/>
        <item x="135"/>
        <item x="64"/>
        <item x="40"/>
        <item x="76"/>
        <item x="75"/>
        <item x="19"/>
        <item x="101"/>
        <item x="105"/>
        <item x="100"/>
        <item x="52"/>
        <item x="71"/>
        <item x="143"/>
        <item x="35"/>
        <item x="54"/>
        <item x="38"/>
        <item x="158"/>
        <item x="92"/>
        <item x="12"/>
        <item x="150"/>
        <item x="21"/>
        <item x="81"/>
        <item x="72"/>
        <item x="117"/>
        <item x="46"/>
        <item x="22"/>
        <item x="152"/>
        <item x="42"/>
        <item x="70"/>
        <item x="48"/>
        <item x="83"/>
        <item x="96"/>
        <item x="39"/>
        <item x="116"/>
        <item x="13"/>
        <item x="24"/>
        <item x="10"/>
        <item x="151"/>
        <item x="9"/>
        <item x="49"/>
        <item x="124"/>
        <item x="32"/>
        <item x="137"/>
        <item x="91"/>
        <item x="23"/>
        <item x="43"/>
        <item x="65"/>
        <item x="138"/>
        <item x="20"/>
        <item x="132"/>
        <item x="3"/>
        <item x="103"/>
        <item x="122"/>
        <item x="149"/>
        <item x="26"/>
        <item x="15"/>
        <item x="33"/>
        <item x="85"/>
        <item x="77"/>
        <item x="84"/>
        <item x="5"/>
        <item x="148"/>
        <item x="156"/>
        <item x="160"/>
        <item x="63"/>
        <item x="159"/>
        <item x="157"/>
        <item x="161"/>
        <item x="14"/>
        <item x="147"/>
        <item x="18"/>
        <item x="62"/>
        <item x="115"/>
        <item x="163"/>
        <item t="default"/>
      </items>
    </pivotField>
    <pivotField compact="0" outline="0" showAll="0"/>
    <pivotField dataField="1" compact="0" outline="0" showAll="0">
      <items count="204">
        <item x="0"/>
        <item x="172"/>
        <item x="193"/>
        <item x="159"/>
        <item x="97"/>
        <item x="80"/>
        <item x="35"/>
        <item x="150"/>
        <item x="95"/>
        <item x="153"/>
        <item x="104"/>
        <item x="177"/>
        <item x="47"/>
        <item x="149"/>
        <item x="169"/>
        <item x="34"/>
        <item x="98"/>
        <item x="6"/>
        <item x="42"/>
        <item x="171"/>
        <item x="93"/>
        <item x="91"/>
        <item x="154"/>
        <item x="152"/>
        <item x="151"/>
        <item x="79"/>
        <item x="195"/>
        <item x="94"/>
        <item x="166"/>
        <item x="137"/>
        <item x="82"/>
        <item x="56"/>
        <item x="156"/>
        <item x="84"/>
        <item x="59"/>
        <item x="197"/>
        <item x="37"/>
        <item x="16"/>
        <item x="53"/>
        <item x="78"/>
        <item x="158"/>
        <item x="132"/>
        <item x="165"/>
        <item x="96"/>
        <item x="46"/>
        <item x="176"/>
        <item x="160"/>
        <item x="86"/>
        <item x="2"/>
        <item x="92"/>
        <item x="17"/>
        <item x="155"/>
        <item x="83"/>
        <item x="148"/>
        <item x="182"/>
        <item x="168"/>
        <item x="50"/>
        <item x="110"/>
        <item x="48"/>
        <item x="115"/>
        <item x="130"/>
        <item x="85"/>
        <item x="66"/>
        <item x="162"/>
        <item x="142"/>
        <item x="41"/>
        <item x="8"/>
        <item x="60"/>
        <item x="43"/>
        <item x="11"/>
        <item x="170"/>
        <item x="146"/>
        <item x="123"/>
        <item x="44"/>
        <item x="73"/>
        <item x="122"/>
        <item x="191"/>
        <item x="120"/>
        <item x="88"/>
        <item x="51"/>
        <item x="201"/>
        <item x="134"/>
        <item x="65"/>
        <item x="90"/>
        <item x="4"/>
        <item x="87"/>
        <item x="67"/>
        <item x="124"/>
        <item x="109"/>
        <item x="81"/>
        <item x="39"/>
        <item x="194"/>
        <item x="113"/>
        <item x="157"/>
        <item x="28"/>
        <item x="58"/>
        <item x="18"/>
        <item x="118"/>
        <item x="57"/>
        <item x="55"/>
        <item x="74"/>
        <item x="52"/>
        <item x="131"/>
        <item x="31"/>
        <item x="38"/>
        <item x="139"/>
        <item x="22"/>
        <item x="12"/>
        <item x="114"/>
        <item x="45"/>
        <item x="29"/>
        <item x="54"/>
        <item x="36"/>
        <item x="23"/>
        <item x="163"/>
        <item x="40"/>
        <item x="185"/>
        <item x="105"/>
        <item x="76"/>
        <item x="30"/>
        <item x="135"/>
        <item x="161"/>
        <item x="167"/>
        <item x="20"/>
        <item x="7"/>
        <item x="183"/>
        <item x="49"/>
        <item x="117"/>
        <item x="10"/>
        <item x="180"/>
        <item x="77"/>
        <item x="71"/>
        <item x="145"/>
        <item x="72"/>
        <item x="121"/>
        <item x="75"/>
        <item x="175"/>
        <item x="144"/>
        <item x="184"/>
        <item x="13"/>
        <item x="181"/>
        <item x="174"/>
        <item x="140"/>
        <item x="24"/>
        <item x="133"/>
        <item x="9"/>
        <item x="178"/>
        <item x="21"/>
        <item x="15"/>
        <item x="26"/>
        <item x="32"/>
        <item x="69"/>
        <item x="147"/>
        <item x="136"/>
        <item x="164"/>
        <item x="143"/>
        <item x="27"/>
        <item x="198"/>
        <item x="89"/>
        <item x="99"/>
        <item x="70"/>
        <item x="138"/>
        <item x="33"/>
        <item x="62"/>
        <item x="108"/>
        <item x="179"/>
        <item x="64"/>
        <item x="199"/>
        <item x="189"/>
        <item x="63"/>
        <item x="102"/>
        <item x="106"/>
        <item x="188"/>
        <item x="127"/>
        <item x="107"/>
        <item x="5"/>
        <item x="141"/>
        <item x="126"/>
        <item x="119"/>
        <item x="3"/>
        <item x="68"/>
        <item x="25"/>
        <item x="112"/>
        <item x="116"/>
        <item x="129"/>
        <item x="186"/>
        <item x="125"/>
        <item x="103"/>
        <item x="101"/>
        <item x="111"/>
        <item x="200"/>
        <item x="187"/>
        <item x="14"/>
        <item x="192"/>
        <item x="190"/>
        <item x="196"/>
        <item x="100"/>
        <item x="19"/>
        <item x="173"/>
        <item x="61"/>
        <item x="1"/>
        <item x="128"/>
        <item x="202"/>
        <item t="default"/>
      </items>
    </pivotField>
  </pivotFields>
  <rowFields count="2">
    <field x="2"/>
    <field x="3"/>
  </rowFields>
  <rowItems count="2">
    <i>
      <x/>
      <x v="81"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-1"/>
    <pageField fld="1" hier="-1"/>
  </pageFields>
  <dataFields count="2">
    <dataField name="Sum of FY14 - Budget" fld="8" baseField="3" baseItem="81" numFmtId="3"/>
    <dataField name="Sum of FY14 - YTD Actual" fld="6" baseField="3" baseItem="81" numFmtId="3"/>
  </dataFields>
  <formats count="7">
    <format dxfId="0">
      <pivotArea type="all" dataOnly="0" outline="0" fieldPosition="0"/>
    </format>
    <format dxfId="1">
      <pivotArea outline="0" collapsedLevelsAreSubtotals="1" fieldPosition="0"/>
    </format>
    <format dxfId="2">
      <pivotArea dataOnly="0" labelOnly="1" grandRow="1" outline="0" offset="IV256" fieldPosition="0"/>
    </format>
    <format dxfId="3">
      <pivotArea dataOnly="0" labelOnly="1" outline="0" fieldPosition="0">
        <references count="2">
          <reference field="2" count="1" selected="0">
            <x v="0"/>
          </reference>
          <reference field="3" count="1">
            <x v="81"/>
          </reference>
        </references>
      </pivotArea>
    </format>
    <format dxfId="4">
      <pivotArea type="all" dataOnly="0" outline="0" fieldPosition="0"/>
    </format>
    <format dxfId="5">
      <pivotArea grandRow="1" outline="0" collapsedLevelsAreSubtotals="1" fieldPosition="0"/>
    </format>
    <format dxfId="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B21:E23" firstHeaderRow="0" firstDataRow="1" firstDataCol="2" rowPageCount="2" colPageCount="1"/>
  <pivotFields count="9">
    <pivotField axis="axisPage" compact="0" outline="0" multipleItemSelectionAllowed="1" showAll="0">
      <items count="48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45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6"/>
        <item t="default"/>
      </items>
    </pivotField>
    <pivotField axis="axisPage" compact="0" outline="0" multipleItemSelectionAllowed="1" showAll="0">
      <items count="4">
        <item x="0"/>
        <item h="1" x="1"/>
        <item h="1" x="2"/>
        <item t="default"/>
      </items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2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205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6"/>
        <item t="default"/>
      </items>
    </pivotField>
    <pivotField compact="0" outline="0" showAll="0"/>
    <pivotField compact="0" outline="0" showAll="0"/>
    <pivotField dataField="1" compact="0" outline="0" showAll="0">
      <items count="165">
        <item x="118"/>
        <item x="0"/>
        <item x="89"/>
        <item x="6"/>
        <item x="78"/>
        <item x="127"/>
        <item x="82"/>
        <item x="129"/>
        <item x="154"/>
        <item x="25"/>
        <item x="79"/>
        <item x="146"/>
        <item x="2"/>
        <item x="140"/>
        <item x="126"/>
        <item x="123"/>
        <item x="120"/>
        <item x="128"/>
        <item x="57"/>
        <item x="31"/>
        <item x="69"/>
        <item x="121"/>
        <item x="47"/>
        <item x="1"/>
        <item x="34"/>
        <item x="30"/>
        <item x="55"/>
        <item x="113"/>
        <item x="17"/>
        <item x="90"/>
        <item x="27"/>
        <item x="155"/>
        <item x="141"/>
        <item x="61"/>
        <item x="53"/>
        <item x="67"/>
        <item x="109"/>
        <item x="60"/>
        <item x="134"/>
        <item x="94"/>
        <item x="114"/>
        <item x="153"/>
        <item x="16"/>
        <item x="50"/>
        <item x="112"/>
        <item x="136"/>
        <item x="110"/>
        <item x="36"/>
        <item x="111"/>
        <item x="119"/>
        <item x="142"/>
        <item x="56"/>
        <item x="125"/>
        <item x="162"/>
        <item x="44"/>
        <item x="104"/>
        <item x="37"/>
        <item x="107"/>
        <item x="88"/>
        <item x="130"/>
        <item x="108"/>
        <item x="139"/>
        <item x="86"/>
        <item x="99"/>
        <item x="131"/>
        <item x="74"/>
        <item x="45"/>
        <item x="73"/>
        <item x="95"/>
        <item x="66"/>
        <item x="144"/>
        <item x="145"/>
        <item x="80"/>
        <item x="97"/>
        <item x="68"/>
        <item x="51"/>
        <item x="133"/>
        <item x="102"/>
        <item x="8"/>
        <item x="106"/>
        <item x="58"/>
        <item x="28"/>
        <item x="87"/>
        <item x="41"/>
        <item x="11"/>
        <item x="98"/>
        <item x="59"/>
        <item x="4"/>
        <item x="93"/>
        <item x="7"/>
        <item x="29"/>
        <item x="135"/>
        <item x="64"/>
        <item x="40"/>
        <item x="76"/>
        <item x="75"/>
        <item x="19"/>
        <item x="101"/>
        <item x="105"/>
        <item x="100"/>
        <item x="52"/>
        <item x="71"/>
        <item x="143"/>
        <item x="35"/>
        <item x="54"/>
        <item x="38"/>
        <item x="158"/>
        <item x="92"/>
        <item x="12"/>
        <item x="150"/>
        <item x="21"/>
        <item x="81"/>
        <item x="72"/>
        <item x="117"/>
        <item x="46"/>
        <item x="22"/>
        <item x="152"/>
        <item x="42"/>
        <item x="70"/>
        <item x="48"/>
        <item x="83"/>
        <item x="96"/>
        <item x="39"/>
        <item x="116"/>
        <item x="13"/>
        <item x="24"/>
        <item x="10"/>
        <item x="151"/>
        <item x="9"/>
        <item x="49"/>
        <item x="124"/>
        <item x="32"/>
        <item x="137"/>
        <item x="91"/>
        <item x="23"/>
        <item x="43"/>
        <item x="65"/>
        <item x="138"/>
        <item x="20"/>
        <item x="132"/>
        <item x="3"/>
        <item x="103"/>
        <item x="122"/>
        <item x="149"/>
        <item x="26"/>
        <item x="15"/>
        <item x="33"/>
        <item x="85"/>
        <item x="77"/>
        <item x="84"/>
        <item x="5"/>
        <item x="148"/>
        <item x="156"/>
        <item x="160"/>
        <item x="63"/>
        <item x="159"/>
        <item x="157"/>
        <item x="161"/>
        <item x="14"/>
        <item x="147"/>
        <item x="18"/>
        <item x="62"/>
        <item x="115"/>
        <item x="163"/>
        <item t="default"/>
      </items>
    </pivotField>
    <pivotField compact="0" outline="0" showAll="0"/>
    <pivotField dataField="1" compact="0" outline="0" showAll="0">
      <items count="204">
        <item x="0"/>
        <item x="172"/>
        <item x="193"/>
        <item x="159"/>
        <item x="97"/>
        <item x="80"/>
        <item x="35"/>
        <item x="150"/>
        <item x="95"/>
        <item x="153"/>
        <item x="104"/>
        <item x="177"/>
        <item x="47"/>
        <item x="149"/>
        <item x="169"/>
        <item x="34"/>
        <item x="98"/>
        <item x="6"/>
        <item x="42"/>
        <item x="171"/>
        <item x="93"/>
        <item x="91"/>
        <item x="154"/>
        <item x="152"/>
        <item x="151"/>
        <item x="79"/>
        <item x="195"/>
        <item x="94"/>
        <item x="166"/>
        <item x="137"/>
        <item x="82"/>
        <item x="56"/>
        <item x="156"/>
        <item x="84"/>
        <item x="59"/>
        <item x="197"/>
        <item x="37"/>
        <item x="16"/>
        <item x="53"/>
        <item x="78"/>
        <item x="158"/>
        <item x="132"/>
        <item x="165"/>
        <item x="96"/>
        <item x="46"/>
        <item x="176"/>
        <item x="160"/>
        <item x="86"/>
        <item x="2"/>
        <item x="92"/>
        <item x="17"/>
        <item x="155"/>
        <item x="83"/>
        <item x="148"/>
        <item x="182"/>
        <item x="168"/>
        <item x="50"/>
        <item x="110"/>
        <item x="48"/>
        <item x="115"/>
        <item x="130"/>
        <item x="85"/>
        <item x="66"/>
        <item x="162"/>
        <item x="142"/>
        <item x="41"/>
        <item x="8"/>
        <item x="60"/>
        <item x="43"/>
        <item x="11"/>
        <item x="170"/>
        <item x="146"/>
        <item x="123"/>
        <item x="44"/>
        <item x="73"/>
        <item x="122"/>
        <item x="191"/>
        <item x="120"/>
        <item x="88"/>
        <item x="51"/>
        <item x="201"/>
        <item x="134"/>
        <item x="65"/>
        <item x="90"/>
        <item x="4"/>
        <item x="87"/>
        <item x="67"/>
        <item x="124"/>
        <item x="109"/>
        <item x="81"/>
        <item x="39"/>
        <item x="194"/>
        <item x="113"/>
        <item x="157"/>
        <item x="28"/>
        <item x="58"/>
        <item x="18"/>
        <item x="118"/>
        <item x="57"/>
        <item x="55"/>
        <item x="74"/>
        <item x="52"/>
        <item x="131"/>
        <item x="31"/>
        <item x="38"/>
        <item x="139"/>
        <item x="22"/>
        <item x="12"/>
        <item x="114"/>
        <item x="45"/>
        <item x="29"/>
        <item x="54"/>
        <item x="36"/>
        <item x="23"/>
        <item x="163"/>
        <item x="40"/>
        <item x="185"/>
        <item x="105"/>
        <item x="76"/>
        <item x="30"/>
        <item x="135"/>
        <item x="161"/>
        <item x="167"/>
        <item x="20"/>
        <item x="7"/>
        <item x="183"/>
        <item x="49"/>
        <item x="117"/>
        <item x="10"/>
        <item x="180"/>
        <item x="77"/>
        <item x="71"/>
        <item x="145"/>
        <item x="72"/>
        <item x="121"/>
        <item x="75"/>
        <item x="175"/>
        <item x="144"/>
        <item x="184"/>
        <item x="13"/>
        <item x="181"/>
        <item x="174"/>
        <item x="140"/>
        <item x="24"/>
        <item x="133"/>
        <item x="9"/>
        <item x="178"/>
        <item x="21"/>
        <item x="15"/>
        <item x="26"/>
        <item x="32"/>
        <item x="69"/>
        <item x="147"/>
        <item x="136"/>
        <item x="164"/>
        <item x="143"/>
        <item x="27"/>
        <item x="198"/>
        <item x="89"/>
        <item x="99"/>
        <item x="70"/>
        <item x="138"/>
        <item x="33"/>
        <item x="62"/>
        <item x="108"/>
        <item x="179"/>
        <item x="64"/>
        <item x="199"/>
        <item x="189"/>
        <item x="63"/>
        <item x="102"/>
        <item x="106"/>
        <item x="188"/>
        <item x="127"/>
        <item x="107"/>
        <item x="5"/>
        <item x="141"/>
        <item x="126"/>
        <item x="119"/>
        <item x="3"/>
        <item x="68"/>
        <item x="25"/>
        <item x="112"/>
        <item x="116"/>
        <item x="129"/>
        <item x="186"/>
        <item x="125"/>
        <item x="103"/>
        <item x="101"/>
        <item x="111"/>
        <item x="200"/>
        <item x="187"/>
        <item x="14"/>
        <item x="192"/>
        <item x="190"/>
        <item x="196"/>
        <item x="100"/>
        <item x="19"/>
        <item x="173"/>
        <item x="61"/>
        <item x="1"/>
        <item x="128"/>
        <item x="202"/>
        <item t="default"/>
      </items>
    </pivotField>
  </pivotFields>
  <rowFields count="2">
    <field x="2"/>
    <field x="3"/>
  </rowFields>
  <rowItems count="2">
    <i>
      <x v="1"/>
      <x v="81"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-1"/>
    <pageField fld="1" hier="-1"/>
  </pageFields>
  <dataFields count="2">
    <dataField name="Sum of FY14 - Budget" fld="8" baseField="3" baseItem="81" numFmtId="3"/>
    <dataField name="Sum of FY14 - YTD Actual" fld="6" baseField="3" baseItem="81" numFmtId="3"/>
  </dataFields>
  <formats count="11">
    <format dxfId="7">
      <pivotArea type="all" dataOnly="0" outline="0" fieldPosition="0"/>
    </format>
    <format dxfId="8">
      <pivotArea outline="0" collapsedLevelsAreSubtotals="1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10">
      <pivotArea dataOnly="0" labelOnly="1" outline="0" fieldPosition="0">
        <references count="1">
          <reference field="1" count="0"/>
        </references>
      </pivotArea>
    </format>
    <format dxfId="11">
      <pivotArea field="3" type="button" dataOnly="0" labelOnly="1" outline="0" axis="axisRow" fieldPosition="1"/>
    </format>
    <format dxfId="12">
      <pivotArea dataOnly="0" labelOnly="1" grandRow="1" outline="0" offset="IV256" fieldPosition="0"/>
    </format>
    <format dxfId="13">
      <pivotArea dataOnly="0" labelOnly="1" outline="0" fieldPosition="0">
        <references count="2">
          <reference field="2" count="1" selected="0">
            <x v="1"/>
          </reference>
          <reference field="3" count="1">
            <x v="81"/>
          </reference>
        </references>
      </pivotArea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">
      <pivotArea type="all" dataOnly="0" outline="0" fieldPosition="0"/>
    </format>
    <format dxfId="16">
      <pivotArea grandRow="1" outline="0" collapsedLevelsAreSubtotals="1" fieldPosition="0"/>
    </format>
    <format dxfId="17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subtotalHiddenItems="1" itemPrintTitles="1" createdVersion="4" indent="0" outline="1" outlineData="1" multipleFieldFilters="0" fieldListSortAscending="1">
  <location ref="A9:I390" firstHeaderRow="1" firstDataRow="3" firstDataCol="3"/>
  <pivotFields count="14">
    <pivotField axis="axisRow" allDrilled="1" showAll="0" dataSourceSort="1" defaultAttributeDrillState="1">
      <items count="2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t="default"/>
      </items>
    </pivotField>
    <pivotField axis="axisRow" allDrilled="1" outline="0" showAll="0" dataSourceSort="1" defaultSubtotal="0" defaultAttributeDrillState="1">
      <items count="2">
        <item s="1" x="0"/>
        <item s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allDrilled="1" showAll="0" dataSourceSort="1">
      <items count="3">
        <item s="1" c="1" x="0"/>
        <item s="1" c="1" x="1"/>
        <item t="default"/>
      </items>
    </pivotField>
    <pivotField axis="axisCol" showAll="0" dataSourceSort="1">
      <items count="1">
        <item t="default"/>
      </items>
    </pivotField>
    <pivotField axis="axisCol" showAll="0" dataSourceSort="1">
      <items count="1">
        <item t="default"/>
      </items>
    </pivotField>
    <pivotField axis="axisCol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llDrilled="1" showAll="0" dataSourceSort="1" defaultAttributeDrillState="1"/>
    <pivotField axis="axisRow" allDrilled="1" outline="0" showAll="0" dataSourceSort="1" defaultSubtotal="0" defaultAttributeDrillState="1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/>
    <pivotField dataField="1" showAll="0"/>
  </pivotFields>
  <rowFields count="3">
    <field x="11"/>
    <field x="1"/>
    <field x="0"/>
  </rowFields>
  <rowItems count="379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1">
      <x v="1"/>
      <x/>
    </i>
    <i r="2">
      <x v="1"/>
    </i>
    <i r="2">
      <x v="5"/>
    </i>
    <i r="2">
      <x v="9"/>
    </i>
    <i r="2">
      <x v="10"/>
    </i>
    <i r="2">
      <x v="11"/>
    </i>
    <i r="2">
      <x v="12"/>
    </i>
    <i r="2">
      <x v="13"/>
    </i>
    <i r="2">
      <x v="15"/>
    </i>
    <i r="2">
      <x v="16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6"/>
    </i>
    <i r="2">
      <x v="37"/>
    </i>
    <i r="2">
      <x v="38"/>
    </i>
    <i r="2">
      <x v="39"/>
    </i>
    <i r="2">
      <x v="40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>
      <x v="1"/>
      <x/>
      <x v="71"/>
    </i>
    <i r="2">
      <x v="72"/>
    </i>
    <i r="1">
      <x v="1"/>
      <x v="71"/>
    </i>
    <i r="2">
      <x v="72"/>
    </i>
    <i>
      <x v="2"/>
      <x/>
      <x v="73"/>
    </i>
    <i r="1">
      <x v="1"/>
      <x v="73"/>
    </i>
    <i>
      <x v="3"/>
      <x/>
      <x v="74"/>
    </i>
    <i r="2">
      <x v="75"/>
    </i>
    <i r="1">
      <x v="1"/>
      <x v="74"/>
    </i>
    <i r="2">
      <x v="75"/>
    </i>
    <i>
      <x v="4"/>
      <x/>
      <x v="76"/>
    </i>
    <i r="2">
      <x v="77"/>
    </i>
    <i r="2">
      <x v="78"/>
    </i>
    <i r="1">
      <x v="1"/>
      <x v="76"/>
    </i>
    <i r="2">
      <x v="77"/>
    </i>
    <i r="2">
      <x v="78"/>
    </i>
    <i>
      <x v="5"/>
      <x/>
      <x v="79"/>
    </i>
    <i r="2">
      <x v="80"/>
    </i>
    <i r="1">
      <x v="1"/>
      <x v="79"/>
    </i>
    <i>
      <x v="6"/>
      <x/>
      <x v="81"/>
    </i>
    <i r="1">
      <x v="1"/>
      <x v="81"/>
    </i>
    <i>
      <x v="7"/>
      <x/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1">
      <x v="1"/>
      <x v="82"/>
    </i>
    <i r="2">
      <x v="83"/>
    </i>
    <i r="2">
      <x v="84"/>
    </i>
    <i r="2">
      <x v="86"/>
    </i>
    <i r="2">
      <x v="87"/>
    </i>
    <i r="2">
      <x v="88"/>
    </i>
    <i>
      <x v="8"/>
      <x/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1">
      <x v="1"/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>
      <x v="9"/>
      <x/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1">
      <x v="1"/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>
      <x v="10"/>
      <x/>
      <x v="145"/>
    </i>
    <i>
      <x v="11"/>
      <x/>
      <x v="146"/>
    </i>
    <i r="1">
      <x v="1"/>
      <x v="146"/>
    </i>
    <i>
      <x v="12"/>
      <x/>
      <x v="147"/>
    </i>
    <i r="1">
      <x v="1"/>
      <x v="147"/>
    </i>
    <i>
      <x v="13"/>
      <x/>
      <x v="148"/>
    </i>
    <i r="1">
      <x v="1"/>
      <x v="148"/>
    </i>
    <i>
      <x v="14"/>
      <x/>
      <x v="149"/>
    </i>
    <i r="1">
      <x v="1"/>
      <x v="149"/>
    </i>
    <i>
      <x v="15"/>
      <x/>
      <x v="150"/>
    </i>
    <i>
      <x v="16"/>
      <x/>
      <x v="151"/>
    </i>
    <i r="1">
      <x v="1"/>
      <x v="151"/>
    </i>
    <i>
      <x v="17"/>
      <x/>
      <x v="152"/>
    </i>
    <i r="1">
      <x v="1"/>
      <x v="152"/>
    </i>
    <i>
      <x v="18"/>
      <x/>
      <x v="153"/>
    </i>
    <i>
      <x v="19"/>
      <x/>
      <x v="154"/>
    </i>
    <i>
      <x v="20"/>
      <x/>
      <x v="155"/>
    </i>
    <i r="1">
      <x v="1"/>
      <x v="155"/>
    </i>
    <i>
      <x v="21"/>
      <x/>
      <x v="156"/>
    </i>
    <i r="1">
      <x v="1"/>
      <x v="156"/>
    </i>
    <i>
      <x v="22"/>
      <x/>
      <x v="157"/>
    </i>
    <i r="1">
      <x v="1"/>
      <x v="157"/>
    </i>
    <i>
      <x v="23"/>
      <x/>
      <x v="158"/>
    </i>
    <i r="1">
      <x v="1"/>
      <x v="158"/>
    </i>
    <i>
      <x v="24"/>
      <x/>
      <x v="159"/>
    </i>
    <i r="1">
      <x v="1"/>
      <x v="159"/>
    </i>
    <i>
      <x v="25"/>
      <x/>
      <x v="160"/>
    </i>
    <i r="1">
      <x v="1"/>
      <x v="160"/>
    </i>
    <i>
      <x v="26"/>
      <x/>
      <x v="161"/>
    </i>
    <i r="1">
      <x v="1"/>
      <x v="161"/>
    </i>
    <i>
      <x v="27"/>
      <x/>
      <x v="162"/>
    </i>
    <i>
      <x v="28"/>
      <x/>
      <x v="163"/>
    </i>
    <i r="2">
      <x v="164"/>
    </i>
    <i r="2">
      <x v="165"/>
    </i>
    <i r="2">
      <x v="166"/>
    </i>
    <i r="2">
      <x v="167"/>
    </i>
    <i r="1">
      <x v="1"/>
      <x v="163"/>
    </i>
    <i r="2">
      <x v="164"/>
    </i>
    <i r="2">
      <x v="165"/>
    </i>
    <i r="2">
      <x v="166"/>
    </i>
    <i>
      <x v="29"/>
      <x/>
      <x v="168"/>
    </i>
    <i r="2">
      <x v="169"/>
    </i>
    <i r="2">
      <x v="170"/>
    </i>
    <i r="2">
      <x v="171"/>
    </i>
    <i r="2">
      <x v="172"/>
    </i>
    <i r="1">
      <x v="1"/>
      <x v="168"/>
    </i>
    <i r="2">
      <x v="169"/>
    </i>
    <i r="2">
      <x v="170"/>
    </i>
    <i r="2">
      <x v="171"/>
    </i>
    <i>
      <x v="30"/>
      <x/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1">
      <x v="1"/>
      <x v="173"/>
    </i>
    <i r="2">
      <x v="177"/>
    </i>
    <i r="2">
      <x v="178"/>
    </i>
    <i>
      <x v="31"/>
      <x v="1"/>
      <x v="181"/>
    </i>
    <i>
      <x v="32"/>
      <x/>
      <x v="182"/>
    </i>
    <i r="1">
      <x v="1"/>
      <x v="182"/>
    </i>
    <i>
      <x v="33"/>
      <x/>
      <x v="183"/>
    </i>
    <i r="2">
      <x v="184"/>
    </i>
    <i r="2">
      <x v="185"/>
    </i>
    <i r="2">
      <x v="186"/>
    </i>
    <i r="1">
      <x v="1"/>
      <x v="183"/>
    </i>
    <i r="2">
      <x v="184"/>
    </i>
    <i r="2">
      <x v="185"/>
    </i>
    <i r="2">
      <x v="186"/>
    </i>
    <i>
      <x v="34"/>
      <x/>
      <x v="187"/>
    </i>
    <i r="1">
      <x v="1"/>
      <x v="187"/>
    </i>
    <i>
      <x v="35"/>
      <x/>
      <x v="188"/>
    </i>
    <i r="1">
      <x v="1"/>
      <x v="188"/>
    </i>
    <i>
      <x v="36"/>
      <x/>
      <x v="189"/>
    </i>
    <i r="1">
      <x v="1"/>
      <x v="189"/>
    </i>
    <i>
      <x v="37"/>
      <x/>
      <x v="190"/>
    </i>
    <i r="1">
      <x v="1"/>
      <x v="190"/>
    </i>
    <i>
      <x v="38"/>
      <x/>
      <x v="191"/>
    </i>
    <i r="2">
      <x v="192"/>
    </i>
    <i r="2">
      <x v="193"/>
    </i>
    <i r="2">
      <x v="194"/>
    </i>
    <i r="2">
      <x v="195"/>
    </i>
    <i r="2">
      <x v="196"/>
    </i>
    <i r="2">
      <x v="197"/>
    </i>
    <i r="1">
      <x v="1"/>
      <x v="191"/>
    </i>
    <i r="2">
      <x v="192"/>
    </i>
    <i r="2">
      <x v="195"/>
    </i>
    <i r="2">
      <x v="197"/>
    </i>
    <i>
      <x v="39"/>
      <x/>
      <x v="198"/>
    </i>
    <i>
      <x v="40"/>
      <x/>
      <x v="199"/>
    </i>
    <i>
      <x v="41"/>
      <x/>
      <x v="200"/>
    </i>
    <i>
      <x v="42"/>
      <x/>
      <x v="201"/>
    </i>
    <i r="1">
      <x v="1"/>
      <x v="201"/>
    </i>
    <i>
      <x v="43"/>
      <x/>
      <x v="202"/>
    </i>
    <i>
      <x v="44"/>
      <x/>
      <x v="203"/>
    </i>
    <i r="2">
      <x v="204"/>
    </i>
    <i r="1">
      <x v="1"/>
      <x v="204"/>
    </i>
    <i>
      <x v="45"/>
      <x/>
      <x v="205"/>
    </i>
    <i r="1">
      <x v="1"/>
      <x v="205"/>
    </i>
    <i t="grand">
      <x/>
    </i>
  </rowItems>
  <colFields count="2">
    <field x="-2"/>
    <field x="2"/>
  </colFields>
  <colItems count="6">
    <i>
      <x/>
      <x/>
    </i>
    <i r="1">
      <x v="1"/>
    </i>
    <i i="1">
      <x v="1"/>
      <x/>
    </i>
    <i r="1" i="1">
      <x v="1"/>
    </i>
    <i t="grand">
      <x/>
    </i>
    <i t="grand" i="1">
      <x v="1"/>
    </i>
  </colItems>
  <dataFields count="2">
    <dataField fld="12" baseField="0" baseItem="0"/>
    <dataField fld="13" baseField="0" baseItem="0"/>
  </dataFields>
  <formats count="8">
    <format dxfId="44">
      <pivotArea type="topRight" dataOnly="0" labelOnly="1" outline="0" offset="A1" fieldPosition="0"/>
    </format>
    <format dxfId="43">
      <pivotArea dataOnly="0" labelOnly="1" outline="0" fieldPosition="0">
        <references count="1">
          <reference field="1" count="0"/>
        </references>
      </pivotArea>
    </format>
    <format dxfId="42">
      <pivotArea field="2" type="button" dataOnly="0" labelOnly="1" outline="0" axis="axisCol" fieldPosition="1"/>
    </format>
    <format dxfId="41">
      <pivotArea type="all" dataOnly="0" outline="0" fieldPosition="0"/>
    </format>
    <format dxfId="40">
      <pivotArea collapsedLevelsAreSubtotals="1" fieldPosition="0">
        <references count="3">
          <reference field="0" count="1">
            <x v="1"/>
          </reference>
          <reference field="1" count="1" selected="0">
            <x v="1"/>
          </reference>
          <reference field="11" count="1" selected="0">
            <x v="0"/>
          </reference>
        </references>
      </pivotArea>
    </format>
    <format dxfId="39">
      <pivotArea dataOnly="0" labelOnly="1" offset="IV73" fieldPosition="0">
        <references count="1">
          <reference field="11" count="1">
            <x v="0"/>
          </reference>
        </references>
      </pivotArea>
    </format>
    <format dxfId="38">
      <pivotArea dataOnly="0" labelOnly="1" offset="IV2" fieldPosition="0">
        <references count="2">
          <reference field="1" count="1">
            <x v="1"/>
          </reference>
          <reference field="11" count="1" selected="0">
            <x v="0"/>
          </reference>
        </references>
      </pivotArea>
    </format>
    <format dxfId="37">
      <pivotArea dataOnly="0" labelOnly="1" fieldPosition="0">
        <references count="3">
          <reference field="0" count="1">
            <x v="1"/>
          </reference>
          <reference field="1" count="1" selected="0">
            <x v="1"/>
          </reference>
          <reference field="11" count="1" selected="0">
            <x v="0"/>
          </reference>
        </references>
      </pivotArea>
    </format>
  </formats>
  <pivotHierarchies count="363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Balance Months].[Fiscal Month].&amp;[2013070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 multipleItemSelectionAllowed="1">
      <mps count="4">
        <mp field="6"/>
        <mp field="7"/>
        <mp field="8"/>
        <mp field="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3">
    <rowHierarchyUsage hierarchyUsage="146"/>
    <rowHierarchyUsage hierarchyUsage="65"/>
    <rowHierarchyUsage hierarchyUsage="143"/>
  </rowHierarchiesUsage>
  <colHierarchiesUsage count="2">
    <colHierarchyUsage hierarchyUsage="-2"/>
    <colHierarchyUsage hierarchyUsage="94"/>
  </colHierarchiesUsage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18">
    <queryTableFields count="17">
      <queryTableField id="1" name="[General Ledger].[$GL Account.GL Account]" tableColumnId="1"/>
      <queryTableField id="2" name="[General Ledger].[$Organization Set.Dim FM Organization Set]" tableColumnId="2"/>
      <queryTableField id="3" name="[General Ledger].[$GL Date.DateKey]" tableColumnId="3"/>
      <queryTableField id="4" name="[General Ledger].[$Journal Transactions.Journal Transaction]" tableColumnId="4"/>
      <queryTableField id="5" name="[General Ledger].[$Journal.Journal]" tableColumnId="5"/>
      <queryTableField id="6" name="[General Ledger].[$Project.Project]" tableColumnId="6"/>
      <queryTableField id="7" name="[General Ledger].[Adopted Budget]" tableColumnId="7"/>
      <queryTableField id="8" name="[General Ledger].[Budget Amendments]" tableColumnId="8"/>
      <queryTableField id="9" name="[General Ledger].[Encumbrances]" tableColumnId="9"/>
      <queryTableField id="10" name="[General Ledger].[Actual Amount]" tableColumnId="10"/>
      <queryTableField id="11" name="[General Ledger].[Transaction Count]" tableColumnId="11"/>
      <queryTableField id="12" name="[General Ledger].[Reclassification]" tableColumnId="12"/>
      <queryTableField id="13" name="[General Ledger].[Actual Amount - Reporting]" tableColumnId="13"/>
      <queryTableField id="14" name="[General Ledger].[Adopted Budget - Reporting]" tableColumnId="14"/>
      <queryTableField id="15" name="[General Ledger].[Budget Amendment - Reporting]" tableColumnId="15"/>
      <queryTableField id="16" name="[General Ledger].[Adopted Budget - Hybrid]" tableColumnId="16"/>
      <queryTableField id="17" name="[General Ledger].[Budget Amendment - Hybrid]" tableColumnId="1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Table_ExternalData_1" displayName="Table_ExternalData_1" ref="A3:Q1003" tableType="queryTable" totalsRowShown="0">
  <autoFilter ref="A3:Q1003"/>
  <tableColumns count="17">
    <tableColumn id="1" uniqueName="1" name="[General Ledger].[$GL Account.GL Account]" queryTableFieldId="1"/>
    <tableColumn id="2" uniqueName="2" name="[General Ledger].[$Organization Set.Dim FM Organization Set]" queryTableFieldId="2"/>
    <tableColumn id="3" uniqueName="3" name="[General Ledger].[$GL Date.DateKey]" queryTableFieldId="3"/>
    <tableColumn id="4" uniqueName="4" name="[General Ledger].[$Journal Transactions.Journal Transaction]" queryTableFieldId="4"/>
    <tableColumn id="5" uniqueName="5" name="[General Ledger].[$Journal.Journal]" queryTableFieldId="5"/>
    <tableColumn id="6" uniqueName="6" name="[General Ledger].[$Project.Project]" queryTableFieldId="6"/>
    <tableColumn id="7" uniqueName="7" name="[General Ledger].[Adopted Budget]" queryTableFieldId="7"/>
    <tableColumn id="8" uniqueName="8" name="[General Ledger].[Budget Amendments]" queryTableFieldId="8"/>
    <tableColumn id="9" uniqueName="9" name="[General Ledger].[Encumbrances]" queryTableFieldId="9"/>
    <tableColumn id="10" uniqueName="10" name="[General Ledger].[Actual Amount]" queryTableFieldId="10" dataCellStyle="Currency"/>
    <tableColumn id="11" uniqueName="11" name="[General Ledger].[Transaction Count]" queryTableFieldId="11"/>
    <tableColumn id="12" uniqueName="12" name="[General Ledger].[Reclassification]" queryTableFieldId="12"/>
    <tableColumn id="13" uniqueName="13" name="[General Ledger].[Actual Amount - Reporting]" queryTableFieldId="13"/>
    <tableColumn id="14" uniqueName="14" name="[General Ledger].[Adopted Budget - Reporting]" queryTableFieldId="14"/>
    <tableColumn id="15" uniqueName="15" name="[General Ledger].[Budget Amendment - Reporting]" queryTableFieldId="15"/>
    <tableColumn id="16" uniqueName="16" name="[General Ledger].[Adopted Budget - Hybrid]" queryTableFieldId="16"/>
    <tableColumn id="17" uniqueName="17" name="[General Ledger].[Budget Amendment - Hybrid]" queryTableFieldId="1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5"/>
  <sheetViews>
    <sheetView workbookViewId="0">
      <selection activeCell="E10" sqref="E10"/>
    </sheetView>
  </sheetViews>
  <sheetFormatPr defaultRowHeight="15" x14ac:dyDescent="0.25"/>
  <cols>
    <col min="1" max="1" width="78.7109375" customWidth="1"/>
    <col min="2" max="2" width="21.140625" style="4" customWidth="1"/>
    <col min="3" max="3" width="12.7109375" style="4" customWidth="1"/>
    <col min="4" max="4" width="15.42578125" customWidth="1"/>
    <col min="5" max="5" width="12.5703125" customWidth="1"/>
    <col min="6" max="6" width="15" customWidth="1"/>
    <col min="7" max="7" width="14.7109375" customWidth="1"/>
    <col min="8" max="8" width="12.140625" customWidth="1"/>
    <col min="9" max="9" width="13.42578125" customWidth="1"/>
    <col min="10" max="10" width="11.7109375" customWidth="1"/>
    <col min="11" max="11" width="12.7109375" customWidth="1"/>
    <col min="12" max="13" width="11.7109375" customWidth="1"/>
    <col min="14" max="14" width="13.85546875" customWidth="1"/>
    <col min="15" max="15" width="32.28515625" customWidth="1"/>
    <col min="16" max="16" width="43.5703125" customWidth="1"/>
    <col min="17" max="17" width="45.85546875" customWidth="1"/>
    <col min="18" max="18" width="24.85546875" bestFit="1" customWidth="1"/>
    <col min="19" max="19" width="27.28515625" bestFit="1" customWidth="1"/>
    <col min="20" max="20" width="30" customWidth="1"/>
    <col min="21" max="21" width="32.28515625" customWidth="1"/>
    <col min="22" max="22" width="24.85546875" bestFit="1" customWidth="1"/>
    <col min="23" max="23" width="27.28515625" bestFit="1" customWidth="1"/>
    <col min="24" max="24" width="24.85546875" bestFit="1" customWidth="1"/>
    <col min="25" max="25" width="27.28515625" bestFit="1" customWidth="1"/>
    <col min="26" max="26" width="24.85546875" bestFit="1" customWidth="1"/>
    <col min="27" max="27" width="27.28515625" bestFit="1" customWidth="1"/>
    <col min="28" max="28" width="24.85546875" bestFit="1" customWidth="1"/>
    <col min="29" max="29" width="27.28515625" bestFit="1" customWidth="1"/>
    <col min="30" max="30" width="24.85546875" bestFit="1" customWidth="1"/>
    <col min="31" max="31" width="27.28515625" bestFit="1" customWidth="1"/>
    <col min="32" max="32" width="24.85546875" bestFit="1" customWidth="1"/>
    <col min="33" max="33" width="27.28515625" bestFit="1" customWidth="1"/>
    <col min="34" max="34" width="24.85546875" bestFit="1" customWidth="1"/>
    <col min="35" max="35" width="27.28515625" bestFit="1" customWidth="1"/>
    <col min="36" max="36" width="24.85546875" bestFit="1" customWidth="1"/>
    <col min="37" max="37" width="27.28515625" bestFit="1" customWidth="1"/>
    <col min="38" max="38" width="24.85546875" bestFit="1" customWidth="1"/>
    <col min="39" max="39" width="27.28515625" bestFit="1" customWidth="1"/>
    <col min="40" max="40" width="24.85546875" bestFit="1" customWidth="1"/>
    <col min="41" max="41" width="27.28515625" bestFit="1" customWidth="1"/>
    <col min="42" max="42" width="24.85546875" bestFit="1" customWidth="1"/>
    <col min="43" max="43" width="27.28515625" bestFit="1" customWidth="1"/>
    <col min="44" max="44" width="24.85546875" bestFit="1" customWidth="1"/>
    <col min="45" max="45" width="27.28515625" bestFit="1" customWidth="1"/>
    <col min="46" max="46" width="24.85546875" bestFit="1" customWidth="1"/>
    <col min="47" max="47" width="27.28515625" bestFit="1" customWidth="1"/>
    <col min="48" max="48" width="39.5703125" bestFit="1" customWidth="1"/>
    <col min="49" max="49" width="41.85546875" bestFit="1" customWidth="1"/>
    <col min="50" max="50" width="24.85546875" bestFit="1" customWidth="1"/>
    <col min="51" max="51" width="27.28515625" bestFit="1" customWidth="1"/>
    <col min="52" max="52" width="24.85546875" bestFit="1" customWidth="1"/>
    <col min="53" max="53" width="27.28515625" bestFit="1" customWidth="1"/>
    <col min="54" max="54" width="44.5703125" bestFit="1" customWidth="1"/>
    <col min="55" max="55" width="47" bestFit="1" customWidth="1"/>
    <col min="56" max="56" width="24.85546875" bestFit="1" customWidth="1"/>
    <col min="57" max="57" width="27.28515625" bestFit="1" customWidth="1"/>
    <col min="58" max="58" width="24.85546875" bestFit="1" customWidth="1"/>
    <col min="59" max="59" width="27.28515625" bestFit="1" customWidth="1"/>
    <col min="60" max="60" width="24.85546875" bestFit="1" customWidth="1"/>
    <col min="61" max="61" width="27.28515625" bestFit="1" customWidth="1"/>
    <col min="62" max="62" width="43.5703125" bestFit="1" customWidth="1"/>
    <col min="63" max="63" width="45.85546875" bestFit="1" customWidth="1"/>
    <col min="64" max="64" width="24.85546875" bestFit="1" customWidth="1"/>
    <col min="65" max="65" width="27.28515625" bestFit="1" customWidth="1"/>
    <col min="66" max="66" width="30" bestFit="1" customWidth="1"/>
    <col min="67" max="67" width="32.28515625" bestFit="1" customWidth="1"/>
  </cols>
  <sheetData>
    <row r="1" spans="1:3" s="7" customFormat="1" ht="21" x14ac:dyDescent="0.35">
      <c r="A1" s="7" t="s">
        <v>198</v>
      </c>
    </row>
    <row r="2" spans="1:3" s="6" customFormat="1" x14ac:dyDescent="0.25"/>
    <row r="3" spans="1:3" s="6" customFormat="1" x14ac:dyDescent="0.25"/>
    <row r="4" spans="1:3" s="6" customFormat="1" x14ac:dyDescent="0.25"/>
    <row r="5" spans="1:3" s="6" customFormat="1" x14ac:dyDescent="0.25">
      <c r="A5" s="2" t="s">
        <v>183</v>
      </c>
      <c r="B5" t="s" vm="3">
        <v>184</v>
      </c>
    </row>
    <row r="6" spans="1:3" x14ac:dyDescent="0.25">
      <c r="A6" s="2" t="s">
        <v>176</v>
      </c>
      <c r="B6" s="4" t="s" vm="1">
        <v>177</v>
      </c>
    </row>
    <row r="7" spans="1:3" x14ac:dyDescent="0.25">
      <c r="A7" s="4" t="s">
        <v>178</v>
      </c>
      <c r="B7" t="s" vm="2">
        <v>179</v>
      </c>
    </row>
    <row r="9" spans="1:3" x14ac:dyDescent="0.25">
      <c r="A9" s="2" t="s">
        <v>200</v>
      </c>
      <c r="B9" s="2" t="s">
        <v>181</v>
      </c>
    </row>
    <row r="10" spans="1:3" x14ac:dyDescent="0.25">
      <c r="A10" s="2" t="s">
        <v>1</v>
      </c>
      <c r="B10" t="s">
        <v>1007</v>
      </c>
      <c r="C10" t="s">
        <v>175</v>
      </c>
    </row>
    <row r="11" spans="1:3" x14ac:dyDescent="0.25">
      <c r="A11" s="3" t="s">
        <v>2</v>
      </c>
      <c r="B11" s="1">
        <v>4960</v>
      </c>
      <c r="C11" s="1">
        <v>4960</v>
      </c>
    </row>
    <row r="12" spans="1:3" x14ac:dyDescent="0.25">
      <c r="A12" s="3" t="s">
        <v>3</v>
      </c>
      <c r="B12" s="1">
        <v>76910641.120000005</v>
      </c>
      <c r="C12" s="1">
        <v>76910641.120000005</v>
      </c>
    </row>
    <row r="13" spans="1:3" x14ac:dyDescent="0.25">
      <c r="A13" s="3" t="s">
        <v>4</v>
      </c>
      <c r="B13" s="1">
        <v>44490.179999999993</v>
      </c>
      <c r="C13" s="1">
        <v>44490.179999999993</v>
      </c>
    </row>
    <row r="14" spans="1:3" x14ac:dyDescent="0.25">
      <c r="A14" s="3" t="s">
        <v>5</v>
      </c>
      <c r="B14" s="1">
        <v>0</v>
      </c>
      <c r="C14" s="1">
        <v>0</v>
      </c>
    </row>
    <row r="15" spans="1:3" x14ac:dyDescent="0.25">
      <c r="A15" s="3" t="s">
        <v>6</v>
      </c>
      <c r="B15" s="1">
        <v>36241.029999999992</v>
      </c>
      <c r="C15" s="1">
        <v>36241.029999999992</v>
      </c>
    </row>
    <row r="16" spans="1:3" x14ac:dyDescent="0.25">
      <c r="A16" s="3" t="s">
        <v>7</v>
      </c>
      <c r="B16" s="1">
        <v>0</v>
      </c>
      <c r="C16" s="1">
        <v>0</v>
      </c>
    </row>
    <row r="17" spans="1:3" x14ac:dyDescent="0.25">
      <c r="A17" s="3" t="s">
        <v>9</v>
      </c>
      <c r="B17" s="1">
        <v>0</v>
      </c>
      <c r="C17" s="1">
        <v>0</v>
      </c>
    </row>
    <row r="18" spans="1:3" x14ac:dyDescent="0.25">
      <c r="A18" s="3" t="s">
        <v>11</v>
      </c>
      <c r="B18" s="1">
        <v>0</v>
      </c>
      <c r="C18" s="1">
        <v>0</v>
      </c>
    </row>
    <row r="19" spans="1:3" x14ac:dyDescent="0.25">
      <c r="A19" s="3" t="s">
        <v>12</v>
      </c>
      <c r="B19" s="1">
        <v>0</v>
      </c>
      <c r="C19" s="1">
        <v>0</v>
      </c>
    </row>
    <row r="20" spans="1:3" x14ac:dyDescent="0.25">
      <c r="A20" s="3" t="s">
        <v>14</v>
      </c>
      <c r="B20" s="1">
        <v>-7733.41</v>
      </c>
      <c r="C20" s="1">
        <v>-7733.41</v>
      </c>
    </row>
    <row r="21" spans="1:3" x14ac:dyDescent="0.25">
      <c r="A21" s="3" t="s">
        <v>15</v>
      </c>
      <c r="B21" s="1">
        <v>0</v>
      </c>
      <c r="C21" s="1">
        <v>0</v>
      </c>
    </row>
    <row r="22" spans="1:3" x14ac:dyDescent="0.25">
      <c r="A22" s="3" t="s">
        <v>16</v>
      </c>
      <c r="B22" s="1">
        <v>0</v>
      </c>
      <c r="C22" s="1">
        <v>0</v>
      </c>
    </row>
    <row r="23" spans="1:3" x14ac:dyDescent="0.25">
      <c r="A23" s="3" t="s">
        <v>17</v>
      </c>
      <c r="B23" s="1">
        <v>0</v>
      </c>
      <c r="C23" s="1">
        <v>0</v>
      </c>
    </row>
    <row r="24" spans="1:3" x14ac:dyDescent="0.25">
      <c r="A24" s="3" t="s">
        <v>18</v>
      </c>
      <c r="B24" s="1">
        <v>6321.5</v>
      </c>
      <c r="C24" s="1">
        <v>6321.5</v>
      </c>
    </row>
    <row r="25" spans="1:3" x14ac:dyDescent="0.25">
      <c r="A25" s="3" t="s">
        <v>19</v>
      </c>
      <c r="B25" s="1">
        <v>1106</v>
      </c>
      <c r="C25" s="1">
        <v>1106</v>
      </c>
    </row>
    <row r="26" spans="1:3" x14ac:dyDescent="0.25">
      <c r="A26" s="3" t="s">
        <v>20</v>
      </c>
      <c r="B26" s="1">
        <v>0</v>
      </c>
      <c r="C26" s="1">
        <v>0</v>
      </c>
    </row>
    <row r="27" spans="1:3" x14ac:dyDescent="0.25">
      <c r="A27" s="3" t="s">
        <v>21</v>
      </c>
      <c r="B27" s="1">
        <v>1512.31</v>
      </c>
      <c r="C27" s="1">
        <v>1512.31</v>
      </c>
    </row>
    <row r="28" spans="1:3" x14ac:dyDescent="0.25">
      <c r="A28" s="3" t="s">
        <v>22</v>
      </c>
      <c r="B28" s="1">
        <v>0</v>
      </c>
      <c r="C28" s="1">
        <v>0</v>
      </c>
    </row>
    <row r="29" spans="1:3" x14ac:dyDescent="0.25">
      <c r="A29" s="3" t="s">
        <v>23</v>
      </c>
      <c r="B29" s="1">
        <v>90184.6</v>
      </c>
      <c r="C29" s="1">
        <v>90184.6</v>
      </c>
    </row>
    <row r="30" spans="1:3" x14ac:dyDescent="0.25">
      <c r="A30" s="3" t="s">
        <v>24</v>
      </c>
      <c r="B30" s="1">
        <v>0</v>
      </c>
      <c r="C30" s="1">
        <v>0</v>
      </c>
    </row>
    <row r="31" spans="1:3" x14ac:dyDescent="0.25">
      <c r="A31" s="3" t="s">
        <v>25</v>
      </c>
      <c r="B31" s="1">
        <v>720</v>
      </c>
      <c r="C31" s="1">
        <v>720</v>
      </c>
    </row>
    <row r="32" spans="1:3" x14ac:dyDescent="0.25">
      <c r="A32" s="3" t="s">
        <v>26</v>
      </c>
      <c r="B32" s="1">
        <v>52863.67</v>
      </c>
      <c r="C32" s="1">
        <v>52863.67</v>
      </c>
    </row>
    <row r="33" spans="1:3" x14ac:dyDescent="0.25">
      <c r="A33" s="3" t="s">
        <v>27</v>
      </c>
      <c r="B33" s="1">
        <v>0</v>
      </c>
      <c r="C33" s="1">
        <v>0</v>
      </c>
    </row>
    <row r="34" spans="1:3" x14ac:dyDescent="0.25">
      <c r="A34" s="3" t="s">
        <v>28</v>
      </c>
      <c r="B34" s="1">
        <v>6709.27</v>
      </c>
      <c r="C34" s="1">
        <v>6709.27</v>
      </c>
    </row>
    <row r="35" spans="1:3" x14ac:dyDescent="0.25">
      <c r="A35" s="3" t="s">
        <v>29</v>
      </c>
      <c r="B35" s="1">
        <v>594.04999999999995</v>
      </c>
      <c r="C35" s="1">
        <v>594.04999999999995</v>
      </c>
    </row>
    <row r="36" spans="1:3" x14ac:dyDescent="0.25">
      <c r="A36" s="3" t="s">
        <v>30</v>
      </c>
      <c r="B36" s="1">
        <v>0</v>
      </c>
      <c r="C36" s="1">
        <v>0</v>
      </c>
    </row>
    <row r="37" spans="1:3" x14ac:dyDescent="0.25">
      <c r="A37" s="3" t="s">
        <v>31</v>
      </c>
      <c r="B37" s="1">
        <v>0</v>
      </c>
      <c r="C37" s="1">
        <v>0</v>
      </c>
    </row>
    <row r="38" spans="1:3" x14ac:dyDescent="0.25">
      <c r="A38" s="3" t="s">
        <v>32</v>
      </c>
      <c r="B38" s="1">
        <v>50</v>
      </c>
      <c r="C38" s="1">
        <v>50</v>
      </c>
    </row>
    <row r="39" spans="1:3" x14ac:dyDescent="0.25">
      <c r="A39" s="3" t="s">
        <v>33</v>
      </c>
      <c r="B39" s="1">
        <v>1160</v>
      </c>
      <c r="C39" s="1">
        <v>1160</v>
      </c>
    </row>
    <row r="40" spans="1:3" x14ac:dyDescent="0.25">
      <c r="A40" s="3" t="s">
        <v>34</v>
      </c>
      <c r="B40" s="1">
        <v>0</v>
      </c>
      <c r="C40" s="1">
        <v>0</v>
      </c>
    </row>
    <row r="41" spans="1:3" x14ac:dyDescent="0.25">
      <c r="A41" s="3" t="s">
        <v>35</v>
      </c>
      <c r="B41" s="1">
        <v>0</v>
      </c>
      <c r="C41" s="1">
        <v>0</v>
      </c>
    </row>
    <row r="42" spans="1:3" x14ac:dyDescent="0.25">
      <c r="A42" s="3" t="s">
        <v>36</v>
      </c>
      <c r="B42" s="1">
        <v>0</v>
      </c>
      <c r="C42" s="1">
        <v>0</v>
      </c>
    </row>
    <row r="43" spans="1:3" x14ac:dyDescent="0.25">
      <c r="A43" s="3" t="s">
        <v>37</v>
      </c>
      <c r="B43" s="1">
        <v>117</v>
      </c>
      <c r="C43" s="1">
        <v>117</v>
      </c>
    </row>
    <row r="44" spans="1:3" x14ac:dyDescent="0.25">
      <c r="A44" s="3" t="s">
        <v>38</v>
      </c>
      <c r="B44" s="1">
        <v>8580</v>
      </c>
      <c r="C44" s="1">
        <v>8580</v>
      </c>
    </row>
    <row r="45" spans="1:3" x14ac:dyDescent="0.25">
      <c r="A45" s="3" t="s">
        <v>39</v>
      </c>
      <c r="B45" s="1">
        <v>9022.75</v>
      </c>
      <c r="C45" s="1">
        <v>9022.75</v>
      </c>
    </row>
    <row r="46" spans="1:3" x14ac:dyDescent="0.25">
      <c r="A46" s="3" t="s">
        <v>40</v>
      </c>
      <c r="B46" s="1">
        <v>80954.789999999994</v>
      </c>
      <c r="C46" s="1">
        <v>80954.789999999994</v>
      </c>
    </row>
    <row r="47" spans="1:3" x14ac:dyDescent="0.25">
      <c r="A47" s="3" t="s">
        <v>41</v>
      </c>
      <c r="B47" s="1">
        <v>14413</v>
      </c>
      <c r="C47" s="1">
        <v>14413</v>
      </c>
    </row>
    <row r="48" spans="1:3" x14ac:dyDescent="0.25">
      <c r="A48" s="3" t="s">
        <v>42</v>
      </c>
      <c r="B48" s="1">
        <v>0</v>
      </c>
      <c r="C48" s="1">
        <v>0</v>
      </c>
    </row>
    <row r="49" spans="1:3" x14ac:dyDescent="0.25">
      <c r="A49" s="3" t="s">
        <v>43</v>
      </c>
      <c r="B49" s="1">
        <v>4243.5</v>
      </c>
      <c r="C49" s="1">
        <v>4243.5</v>
      </c>
    </row>
    <row r="50" spans="1:3" x14ac:dyDescent="0.25">
      <c r="A50" s="3" t="s">
        <v>44</v>
      </c>
      <c r="B50" s="1">
        <v>20487.52</v>
      </c>
      <c r="C50" s="1">
        <v>20487.52</v>
      </c>
    </row>
    <row r="51" spans="1:3" x14ac:dyDescent="0.25">
      <c r="A51" s="3" t="s">
        <v>45</v>
      </c>
      <c r="B51" s="1">
        <v>5591.5</v>
      </c>
      <c r="C51" s="1">
        <v>5591.5</v>
      </c>
    </row>
    <row r="52" spans="1:3" x14ac:dyDescent="0.25">
      <c r="A52" s="3" t="s">
        <v>46</v>
      </c>
      <c r="B52" s="1">
        <v>55804</v>
      </c>
      <c r="C52" s="1">
        <v>55804</v>
      </c>
    </row>
    <row r="53" spans="1:3" x14ac:dyDescent="0.25">
      <c r="A53" s="3" t="s">
        <v>47</v>
      </c>
      <c r="B53" s="1">
        <v>67951.649999999994</v>
      </c>
      <c r="C53" s="1">
        <v>67951.649999999994</v>
      </c>
    </row>
    <row r="54" spans="1:3" x14ac:dyDescent="0.25">
      <c r="A54" s="3" t="s">
        <v>48</v>
      </c>
      <c r="B54" s="1">
        <v>8714</v>
      </c>
      <c r="C54" s="1">
        <v>8714</v>
      </c>
    </row>
    <row r="55" spans="1:3" x14ac:dyDescent="0.25">
      <c r="A55" s="3" t="s">
        <v>49</v>
      </c>
      <c r="B55" s="1">
        <v>0</v>
      </c>
      <c r="C55" s="1">
        <v>0</v>
      </c>
    </row>
    <row r="56" spans="1:3" x14ac:dyDescent="0.25">
      <c r="A56" s="3" t="s">
        <v>52</v>
      </c>
      <c r="B56" s="1">
        <v>535</v>
      </c>
      <c r="C56" s="1">
        <v>535</v>
      </c>
    </row>
    <row r="57" spans="1:3" x14ac:dyDescent="0.25">
      <c r="A57" s="3" t="s">
        <v>53</v>
      </c>
      <c r="B57" s="1">
        <v>2600</v>
      </c>
      <c r="C57" s="1">
        <v>2600</v>
      </c>
    </row>
    <row r="58" spans="1:3" x14ac:dyDescent="0.25">
      <c r="A58" s="3" t="s">
        <v>54</v>
      </c>
      <c r="B58" s="1">
        <v>6469</v>
      </c>
      <c r="C58" s="1">
        <v>6469</v>
      </c>
    </row>
    <row r="59" spans="1:3" x14ac:dyDescent="0.25">
      <c r="A59" s="3" t="s">
        <v>55</v>
      </c>
      <c r="B59" s="1">
        <v>26848</v>
      </c>
      <c r="C59" s="1">
        <v>26848</v>
      </c>
    </row>
    <row r="60" spans="1:3" x14ac:dyDescent="0.25">
      <c r="A60" s="3" t="s">
        <v>56</v>
      </c>
      <c r="B60" s="1">
        <v>11544</v>
      </c>
      <c r="C60" s="1">
        <v>11544</v>
      </c>
    </row>
    <row r="61" spans="1:3" x14ac:dyDescent="0.25">
      <c r="A61" s="3" t="s">
        <v>57</v>
      </c>
      <c r="B61" s="1">
        <v>12420.74</v>
      </c>
      <c r="C61" s="1">
        <v>12420.74</v>
      </c>
    </row>
    <row r="62" spans="1:3" x14ac:dyDescent="0.25">
      <c r="A62" s="3" t="s">
        <v>60</v>
      </c>
      <c r="B62" s="1">
        <v>0</v>
      </c>
      <c r="C62" s="1">
        <v>0</v>
      </c>
    </row>
    <row r="63" spans="1:3" x14ac:dyDescent="0.25">
      <c r="A63" s="3" t="s">
        <v>61</v>
      </c>
      <c r="B63" s="1">
        <v>300</v>
      </c>
      <c r="C63" s="1">
        <v>300</v>
      </c>
    </row>
    <row r="64" spans="1:3" x14ac:dyDescent="0.25">
      <c r="A64" s="3" t="s">
        <v>175</v>
      </c>
      <c r="B64" s="1">
        <v>77486416.770000011</v>
      </c>
      <c r="C64" s="1">
        <v>77486416.770000011</v>
      </c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3"/>
  <sheetViews>
    <sheetView topLeftCell="E1" workbookViewId="0">
      <selection activeCell="F28" sqref="F28:F29"/>
    </sheetView>
  </sheetViews>
  <sheetFormatPr defaultRowHeight="15" x14ac:dyDescent="0.25"/>
  <cols>
    <col min="1" max="1" width="57.85546875" customWidth="1"/>
    <col min="2" max="2" width="59.85546875" customWidth="1"/>
    <col min="3" max="3" width="37" customWidth="1"/>
    <col min="4" max="4" width="58.28515625" customWidth="1"/>
    <col min="5" max="5" width="35.42578125" customWidth="1"/>
    <col min="6" max="6" width="41.42578125" customWidth="1"/>
    <col min="7" max="7" width="35.42578125" customWidth="1"/>
    <col min="8" max="8" width="39.85546875" customWidth="1"/>
    <col min="9" max="9" width="33.7109375" customWidth="1"/>
    <col min="10" max="10" width="34.140625" style="9" customWidth="1"/>
    <col min="11" max="11" width="37" customWidth="1"/>
    <col min="12" max="12" width="34.7109375" customWidth="1"/>
    <col min="13" max="13" width="44.85546875" customWidth="1"/>
    <col min="14" max="14" width="46.140625" customWidth="1"/>
    <col min="15" max="15" width="49.7109375" customWidth="1"/>
    <col min="16" max="16" width="43.140625" customWidth="1"/>
    <col min="17" max="17" width="46.7109375" customWidth="1"/>
  </cols>
  <sheetData>
    <row r="1" spans="1:17" x14ac:dyDescent="0.25">
      <c r="A1" t="s">
        <v>1006</v>
      </c>
    </row>
    <row r="3" spans="1:17" x14ac:dyDescent="0.25">
      <c r="A3" t="s">
        <v>201</v>
      </c>
      <c r="B3" t="s">
        <v>202</v>
      </c>
      <c r="C3" t="s">
        <v>203</v>
      </c>
      <c r="D3" t="s">
        <v>204</v>
      </c>
      <c r="E3" t="s">
        <v>205</v>
      </c>
      <c r="F3" t="s">
        <v>206</v>
      </c>
      <c r="G3" t="s">
        <v>207</v>
      </c>
      <c r="H3" t="s">
        <v>208</v>
      </c>
      <c r="I3" t="s">
        <v>209</v>
      </c>
      <c r="J3" s="9" t="s">
        <v>210</v>
      </c>
      <c r="K3" t="s">
        <v>211</v>
      </c>
      <c r="L3" t="s">
        <v>212</v>
      </c>
      <c r="M3" t="s">
        <v>213</v>
      </c>
      <c r="N3" t="s">
        <v>214</v>
      </c>
      <c r="O3" t="s">
        <v>215</v>
      </c>
      <c r="P3" t="s">
        <v>216</v>
      </c>
      <c r="Q3" t="s">
        <v>217</v>
      </c>
    </row>
    <row r="4" spans="1:17" s="4" customFormat="1" x14ac:dyDescent="0.25">
      <c r="A4" s="4" t="s">
        <v>218</v>
      </c>
      <c r="B4" s="4" t="s">
        <v>219</v>
      </c>
      <c r="C4" s="4" t="s">
        <v>220</v>
      </c>
      <c r="D4" s="4" t="s">
        <v>221</v>
      </c>
      <c r="E4" s="4" t="s">
        <v>222</v>
      </c>
      <c r="F4" s="4" t="s">
        <v>223</v>
      </c>
      <c r="G4" s="4">
        <v>0</v>
      </c>
      <c r="H4" s="4">
        <v>0</v>
      </c>
      <c r="I4" s="4">
        <v>0</v>
      </c>
      <c r="J4" s="8">
        <v>-11873866.4</v>
      </c>
      <c r="K4" s="4">
        <v>1</v>
      </c>
      <c r="L4" s="4">
        <v>0</v>
      </c>
      <c r="M4" s="4">
        <v>11873866.4</v>
      </c>
      <c r="N4" s="4">
        <v>0</v>
      </c>
      <c r="O4" s="4">
        <v>0</v>
      </c>
      <c r="P4" s="4">
        <v>0</v>
      </c>
      <c r="Q4" s="4">
        <v>0</v>
      </c>
    </row>
    <row r="5" spans="1:17" s="4" customFormat="1" x14ac:dyDescent="0.25">
      <c r="A5" s="4" t="s">
        <v>218</v>
      </c>
      <c r="B5" s="4" t="s">
        <v>219</v>
      </c>
      <c r="C5" s="4" t="s">
        <v>220</v>
      </c>
      <c r="D5" s="4" t="s">
        <v>224</v>
      </c>
      <c r="E5" s="4" t="s">
        <v>225</v>
      </c>
      <c r="F5" s="4" t="s">
        <v>223</v>
      </c>
      <c r="G5" s="4">
        <v>0</v>
      </c>
      <c r="H5" s="4">
        <v>0</v>
      </c>
      <c r="I5" s="4">
        <v>0</v>
      </c>
      <c r="J5" s="8">
        <v>-3455914.96</v>
      </c>
      <c r="K5" s="4">
        <v>1</v>
      </c>
      <c r="L5" s="4">
        <v>0</v>
      </c>
      <c r="M5" s="4">
        <v>3455914.96</v>
      </c>
      <c r="N5" s="4">
        <v>0</v>
      </c>
      <c r="O5" s="4">
        <v>0</v>
      </c>
      <c r="P5" s="4">
        <v>0</v>
      </c>
      <c r="Q5" s="4">
        <v>0</v>
      </c>
    </row>
    <row r="6" spans="1:17" s="4" customFormat="1" x14ac:dyDescent="0.25">
      <c r="A6" s="4" t="s">
        <v>218</v>
      </c>
      <c r="B6" s="4" t="s">
        <v>219</v>
      </c>
      <c r="C6" s="4" t="s">
        <v>226</v>
      </c>
      <c r="D6" s="4" t="s">
        <v>227</v>
      </c>
      <c r="E6" s="4" t="s">
        <v>228</v>
      </c>
      <c r="F6" s="4" t="s">
        <v>223</v>
      </c>
      <c r="G6" s="4">
        <v>0</v>
      </c>
      <c r="H6" s="4">
        <v>0</v>
      </c>
      <c r="I6" s="4">
        <v>0</v>
      </c>
      <c r="J6" s="8">
        <v>3226583.34</v>
      </c>
      <c r="K6" s="4">
        <v>1</v>
      </c>
      <c r="L6" s="4">
        <v>0</v>
      </c>
      <c r="M6" s="4">
        <v>-3226583.34</v>
      </c>
      <c r="N6" s="4">
        <v>0</v>
      </c>
      <c r="O6" s="4">
        <v>0</v>
      </c>
      <c r="P6" s="4">
        <v>0</v>
      </c>
      <c r="Q6" s="4">
        <v>0</v>
      </c>
    </row>
    <row r="7" spans="1:17" s="4" customFormat="1" x14ac:dyDescent="0.25">
      <c r="A7" s="4" t="s">
        <v>218</v>
      </c>
      <c r="B7" s="4" t="s">
        <v>219</v>
      </c>
      <c r="C7" s="4" t="s">
        <v>220</v>
      </c>
      <c r="D7" s="4" t="s">
        <v>229</v>
      </c>
      <c r="E7" s="4" t="s">
        <v>230</v>
      </c>
      <c r="F7" s="4" t="s">
        <v>223</v>
      </c>
      <c r="G7" s="4">
        <v>0</v>
      </c>
      <c r="H7" s="4">
        <v>0</v>
      </c>
      <c r="I7" s="4">
        <v>0</v>
      </c>
      <c r="J7" s="8">
        <v>6911829.9199999999</v>
      </c>
      <c r="K7" s="4">
        <v>1</v>
      </c>
      <c r="L7" s="4">
        <v>0</v>
      </c>
      <c r="M7" s="4">
        <v>-6911829.9199999999</v>
      </c>
      <c r="N7" s="4">
        <v>0</v>
      </c>
      <c r="O7" s="4">
        <v>0</v>
      </c>
      <c r="P7" s="4">
        <v>0</v>
      </c>
      <c r="Q7" s="4">
        <v>0</v>
      </c>
    </row>
    <row r="8" spans="1:17" s="4" customFormat="1" x14ac:dyDescent="0.25">
      <c r="A8" s="4" t="s">
        <v>218</v>
      </c>
      <c r="B8" s="4" t="s">
        <v>219</v>
      </c>
      <c r="C8" s="4" t="s">
        <v>231</v>
      </c>
      <c r="D8" s="4" t="s">
        <v>232</v>
      </c>
      <c r="E8" s="4" t="s">
        <v>233</v>
      </c>
      <c r="F8" s="4" t="s">
        <v>223</v>
      </c>
      <c r="G8" s="4">
        <v>0</v>
      </c>
      <c r="H8" s="4">
        <v>0</v>
      </c>
      <c r="I8" s="4">
        <v>0</v>
      </c>
      <c r="J8" s="8">
        <v>-9000000</v>
      </c>
      <c r="K8" s="4">
        <v>1</v>
      </c>
      <c r="L8" s="4">
        <v>0</v>
      </c>
      <c r="M8" s="4">
        <v>9000000</v>
      </c>
      <c r="N8" s="4">
        <v>0</v>
      </c>
      <c r="O8" s="4">
        <v>0</v>
      </c>
      <c r="P8" s="4">
        <v>0</v>
      </c>
      <c r="Q8" s="4">
        <v>0</v>
      </c>
    </row>
    <row r="9" spans="1:17" x14ac:dyDescent="0.25">
      <c r="A9" t="s">
        <v>234</v>
      </c>
      <c r="B9" t="s">
        <v>219</v>
      </c>
      <c r="C9" t="s">
        <v>235</v>
      </c>
      <c r="D9" t="s">
        <v>236</v>
      </c>
      <c r="E9" t="s">
        <v>237</v>
      </c>
      <c r="F9" t="s">
        <v>223</v>
      </c>
      <c r="G9">
        <v>-128517</v>
      </c>
      <c r="H9">
        <v>0</v>
      </c>
      <c r="I9">
        <v>0</v>
      </c>
      <c r="J9" s="9">
        <v>0</v>
      </c>
      <c r="K9">
        <v>1</v>
      </c>
      <c r="L9">
        <v>0</v>
      </c>
      <c r="M9">
        <v>0</v>
      </c>
      <c r="N9">
        <v>128517</v>
      </c>
      <c r="O9">
        <v>0</v>
      </c>
      <c r="P9">
        <v>-128517</v>
      </c>
      <c r="Q9">
        <v>0</v>
      </c>
    </row>
    <row r="10" spans="1:17" x14ac:dyDescent="0.25">
      <c r="A10" t="s">
        <v>234</v>
      </c>
      <c r="B10" t="s">
        <v>219</v>
      </c>
      <c r="C10" t="s">
        <v>238</v>
      </c>
      <c r="D10" t="s">
        <v>239</v>
      </c>
      <c r="E10" t="s">
        <v>240</v>
      </c>
      <c r="F10" t="s">
        <v>223</v>
      </c>
      <c r="G10">
        <v>0</v>
      </c>
      <c r="H10">
        <v>0</v>
      </c>
      <c r="I10">
        <v>0</v>
      </c>
      <c r="J10" s="9">
        <v>-128517</v>
      </c>
      <c r="K10">
        <v>1</v>
      </c>
      <c r="L10">
        <v>0</v>
      </c>
      <c r="M10">
        <v>128517</v>
      </c>
      <c r="N10">
        <v>0</v>
      </c>
      <c r="O10">
        <v>0</v>
      </c>
      <c r="P10">
        <v>0</v>
      </c>
      <c r="Q10">
        <v>0</v>
      </c>
    </row>
    <row r="11" spans="1:17" x14ac:dyDescent="0.25">
      <c r="A11" t="s">
        <v>241</v>
      </c>
      <c r="B11" t="s">
        <v>219</v>
      </c>
      <c r="C11" t="s">
        <v>242</v>
      </c>
      <c r="D11" t="s">
        <v>243</v>
      </c>
      <c r="E11" t="s">
        <v>244</v>
      </c>
      <c r="F11" t="s">
        <v>223</v>
      </c>
      <c r="G11">
        <v>0</v>
      </c>
      <c r="H11">
        <v>0</v>
      </c>
      <c r="I11">
        <v>0</v>
      </c>
      <c r="J11" s="9">
        <v>-7758.46</v>
      </c>
      <c r="K11">
        <v>1</v>
      </c>
      <c r="L11">
        <v>0</v>
      </c>
      <c r="M11">
        <v>7758.46</v>
      </c>
      <c r="N11">
        <v>0</v>
      </c>
      <c r="O11">
        <v>0</v>
      </c>
      <c r="P11">
        <v>0</v>
      </c>
      <c r="Q11">
        <v>0</v>
      </c>
    </row>
    <row r="12" spans="1:17" x14ac:dyDescent="0.25">
      <c r="A12" t="s">
        <v>241</v>
      </c>
      <c r="B12" t="s">
        <v>219</v>
      </c>
      <c r="C12" t="s">
        <v>245</v>
      </c>
      <c r="D12" t="s">
        <v>246</v>
      </c>
      <c r="E12" t="s">
        <v>247</v>
      </c>
      <c r="F12" t="s">
        <v>223</v>
      </c>
      <c r="G12">
        <v>0</v>
      </c>
      <c r="H12">
        <v>0</v>
      </c>
      <c r="I12">
        <v>0</v>
      </c>
      <c r="J12" s="9">
        <v>3879.24</v>
      </c>
      <c r="K12">
        <v>1</v>
      </c>
      <c r="L12">
        <v>0</v>
      </c>
      <c r="M12">
        <v>-3879.24</v>
      </c>
      <c r="N12">
        <v>0</v>
      </c>
      <c r="O12">
        <v>0</v>
      </c>
      <c r="P12">
        <v>0</v>
      </c>
      <c r="Q12">
        <v>0</v>
      </c>
    </row>
    <row r="13" spans="1:17" x14ac:dyDescent="0.25">
      <c r="A13" t="s">
        <v>241</v>
      </c>
      <c r="B13" t="s">
        <v>219</v>
      </c>
      <c r="C13" t="s">
        <v>248</v>
      </c>
      <c r="D13" t="s">
        <v>249</v>
      </c>
      <c r="E13" t="s">
        <v>250</v>
      </c>
      <c r="F13" t="s">
        <v>223</v>
      </c>
      <c r="G13">
        <v>0</v>
      </c>
      <c r="H13">
        <v>0</v>
      </c>
      <c r="I13">
        <v>0</v>
      </c>
      <c r="J13" s="9">
        <v>-7758.46</v>
      </c>
      <c r="K13">
        <v>1</v>
      </c>
      <c r="L13">
        <v>0</v>
      </c>
      <c r="M13">
        <v>7758.46</v>
      </c>
      <c r="N13">
        <v>0</v>
      </c>
      <c r="O13">
        <v>0</v>
      </c>
      <c r="P13">
        <v>0</v>
      </c>
      <c r="Q13">
        <v>0</v>
      </c>
    </row>
    <row r="14" spans="1:17" x14ac:dyDescent="0.25">
      <c r="A14" t="s">
        <v>241</v>
      </c>
      <c r="B14" t="s">
        <v>219</v>
      </c>
      <c r="C14" t="s">
        <v>251</v>
      </c>
      <c r="D14" t="s">
        <v>252</v>
      </c>
      <c r="E14" t="s">
        <v>253</v>
      </c>
      <c r="F14" t="s">
        <v>223</v>
      </c>
      <c r="G14">
        <v>0</v>
      </c>
      <c r="H14">
        <v>0</v>
      </c>
      <c r="I14">
        <v>0</v>
      </c>
      <c r="J14" s="9">
        <v>3879.23</v>
      </c>
      <c r="K14">
        <v>1</v>
      </c>
      <c r="L14">
        <v>0</v>
      </c>
      <c r="M14">
        <v>-3879.23</v>
      </c>
      <c r="N14">
        <v>0</v>
      </c>
      <c r="O14">
        <v>0</v>
      </c>
      <c r="P14">
        <v>0</v>
      </c>
      <c r="Q14">
        <v>0</v>
      </c>
    </row>
    <row r="15" spans="1:17" x14ac:dyDescent="0.25">
      <c r="A15" t="s">
        <v>241</v>
      </c>
      <c r="B15" t="s">
        <v>219</v>
      </c>
      <c r="C15" t="s">
        <v>254</v>
      </c>
      <c r="D15" t="s">
        <v>255</v>
      </c>
      <c r="E15" t="s">
        <v>256</v>
      </c>
      <c r="F15" t="s">
        <v>223</v>
      </c>
      <c r="G15">
        <v>0</v>
      </c>
      <c r="H15">
        <v>0</v>
      </c>
      <c r="I15">
        <v>0</v>
      </c>
      <c r="J15" s="9">
        <v>-7758.46</v>
      </c>
      <c r="K15">
        <v>1</v>
      </c>
      <c r="L15">
        <v>0</v>
      </c>
      <c r="M15">
        <v>7758.46</v>
      </c>
      <c r="N15">
        <v>0</v>
      </c>
      <c r="O15">
        <v>0</v>
      </c>
      <c r="P15">
        <v>0</v>
      </c>
      <c r="Q15">
        <v>0</v>
      </c>
    </row>
    <row r="16" spans="1:17" x14ac:dyDescent="0.25">
      <c r="A16" t="s">
        <v>241</v>
      </c>
      <c r="B16" t="s">
        <v>219</v>
      </c>
      <c r="C16" t="s">
        <v>257</v>
      </c>
      <c r="D16" t="s">
        <v>258</v>
      </c>
      <c r="E16" t="s">
        <v>259</v>
      </c>
      <c r="F16" t="s">
        <v>223</v>
      </c>
      <c r="G16">
        <v>0</v>
      </c>
      <c r="H16">
        <v>0</v>
      </c>
      <c r="I16">
        <v>0</v>
      </c>
      <c r="J16" s="9">
        <v>3879.23</v>
      </c>
      <c r="K16">
        <v>1</v>
      </c>
      <c r="L16">
        <v>0</v>
      </c>
      <c r="M16">
        <v>-3879.23</v>
      </c>
      <c r="N16">
        <v>0</v>
      </c>
      <c r="O16">
        <v>0</v>
      </c>
      <c r="P16">
        <v>0</v>
      </c>
      <c r="Q16">
        <v>0</v>
      </c>
    </row>
    <row r="17" spans="1:17" x14ac:dyDescent="0.25">
      <c r="A17" t="s">
        <v>241</v>
      </c>
      <c r="B17" t="s">
        <v>219</v>
      </c>
      <c r="C17" t="s">
        <v>260</v>
      </c>
      <c r="D17" t="s">
        <v>261</v>
      </c>
      <c r="E17" t="s">
        <v>262</v>
      </c>
      <c r="F17" t="s">
        <v>223</v>
      </c>
      <c r="G17">
        <v>0</v>
      </c>
      <c r="H17">
        <v>0</v>
      </c>
      <c r="I17">
        <v>0</v>
      </c>
      <c r="J17" s="9">
        <v>-7758.46</v>
      </c>
      <c r="K17">
        <v>1</v>
      </c>
      <c r="L17">
        <v>0</v>
      </c>
      <c r="M17">
        <v>7758.46</v>
      </c>
      <c r="N17">
        <v>0</v>
      </c>
      <c r="O17">
        <v>0</v>
      </c>
      <c r="P17">
        <v>0</v>
      </c>
      <c r="Q17">
        <v>0</v>
      </c>
    </row>
    <row r="18" spans="1:17" x14ac:dyDescent="0.25">
      <c r="A18" t="s">
        <v>241</v>
      </c>
      <c r="B18" t="s">
        <v>219</v>
      </c>
      <c r="C18" t="s">
        <v>263</v>
      </c>
      <c r="D18" t="s">
        <v>264</v>
      </c>
      <c r="E18" t="s">
        <v>265</v>
      </c>
      <c r="F18" t="s">
        <v>223</v>
      </c>
      <c r="G18">
        <v>0</v>
      </c>
      <c r="H18">
        <v>0</v>
      </c>
      <c r="I18">
        <v>0</v>
      </c>
      <c r="J18" s="9">
        <v>3879.23</v>
      </c>
      <c r="K18">
        <v>1</v>
      </c>
      <c r="L18">
        <v>0</v>
      </c>
      <c r="M18">
        <v>-3879.23</v>
      </c>
      <c r="N18">
        <v>0</v>
      </c>
      <c r="O18">
        <v>0</v>
      </c>
      <c r="P18">
        <v>0</v>
      </c>
      <c r="Q18">
        <v>0</v>
      </c>
    </row>
    <row r="19" spans="1:17" x14ac:dyDescent="0.25">
      <c r="A19" t="s">
        <v>266</v>
      </c>
      <c r="B19" t="s">
        <v>219</v>
      </c>
      <c r="C19" t="s">
        <v>235</v>
      </c>
      <c r="D19" t="s">
        <v>267</v>
      </c>
      <c r="E19" t="s">
        <v>268</v>
      </c>
      <c r="F19" t="s">
        <v>223</v>
      </c>
      <c r="G19">
        <v>0</v>
      </c>
      <c r="H19">
        <v>0</v>
      </c>
      <c r="I19">
        <v>0</v>
      </c>
      <c r="J19" s="9">
        <v>-358976.96</v>
      </c>
      <c r="K19">
        <v>1</v>
      </c>
      <c r="L19">
        <v>0</v>
      </c>
      <c r="M19">
        <v>358976.96</v>
      </c>
      <c r="N19">
        <v>0</v>
      </c>
      <c r="O19">
        <v>0</v>
      </c>
      <c r="P19">
        <v>0</v>
      </c>
      <c r="Q19">
        <v>0</v>
      </c>
    </row>
    <row r="20" spans="1:17" x14ac:dyDescent="0.25">
      <c r="A20" t="s">
        <v>266</v>
      </c>
      <c r="B20" t="s">
        <v>219</v>
      </c>
      <c r="C20" t="s">
        <v>235</v>
      </c>
      <c r="D20" t="s">
        <v>269</v>
      </c>
      <c r="E20" t="s">
        <v>270</v>
      </c>
      <c r="F20" t="s">
        <v>223</v>
      </c>
      <c r="G20">
        <v>-357264</v>
      </c>
      <c r="H20">
        <v>0</v>
      </c>
      <c r="I20">
        <v>0</v>
      </c>
      <c r="J20" s="9">
        <v>0</v>
      </c>
      <c r="K20">
        <v>1</v>
      </c>
      <c r="L20">
        <v>0</v>
      </c>
      <c r="M20">
        <v>0</v>
      </c>
      <c r="N20">
        <v>357264</v>
      </c>
      <c r="O20">
        <v>0</v>
      </c>
      <c r="P20">
        <v>-357264</v>
      </c>
      <c r="Q20">
        <v>0</v>
      </c>
    </row>
    <row r="21" spans="1:17" s="4" customFormat="1" x14ac:dyDescent="0.25">
      <c r="A21" s="4" t="s">
        <v>271</v>
      </c>
      <c r="B21" s="4" t="s">
        <v>219</v>
      </c>
      <c r="C21" s="4" t="s">
        <v>272</v>
      </c>
      <c r="D21" s="4" t="s">
        <v>273</v>
      </c>
      <c r="E21" s="4" t="s">
        <v>274</v>
      </c>
      <c r="F21" s="4" t="s">
        <v>223</v>
      </c>
      <c r="G21" s="4">
        <v>0</v>
      </c>
      <c r="H21" s="4">
        <v>0</v>
      </c>
      <c r="I21" s="4">
        <v>0</v>
      </c>
      <c r="J21" s="8">
        <v>-78982379.400000006</v>
      </c>
      <c r="K21" s="4">
        <v>1</v>
      </c>
      <c r="L21" s="4">
        <v>0</v>
      </c>
      <c r="M21" s="4">
        <v>78982379.400000006</v>
      </c>
      <c r="N21" s="4">
        <v>0</v>
      </c>
      <c r="O21" s="4">
        <v>0</v>
      </c>
      <c r="P21" s="4">
        <v>0</v>
      </c>
      <c r="Q21" s="4">
        <v>0</v>
      </c>
    </row>
    <row r="22" spans="1:17" s="4" customFormat="1" x14ac:dyDescent="0.25">
      <c r="A22" s="4" t="s">
        <v>271</v>
      </c>
      <c r="B22" s="4" t="s">
        <v>219</v>
      </c>
      <c r="C22" s="4" t="s">
        <v>275</v>
      </c>
      <c r="D22" s="4" t="s">
        <v>276</v>
      </c>
      <c r="E22" s="4" t="s">
        <v>277</v>
      </c>
      <c r="F22" s="4" t="s">
        <v>223</v>
      </c>
      <c r="G22" s="4">
        <v>0</v>
      </c>
      <c r="H22" s="4">
        <v>0</v>
      </c>
      <c r="I22" s="4">
        <v>0</v>
      </c>
      <c r="J22" s="8">
        <v>-78982379.400000006</v>
      </c>
      <c r="K22" s="4">
        <v>1</v>
      </c>
      <c r="L22" s="4">
        <v>0</v>
      </c>
      <c r="M22" s="4">
        <v>78982379.400000006</v>
      </c>
      <c r="N22" s="4">
        <v>0</v>
      </c>
      <c r="O22" s="4">
        <v>0</v>
      </c>
      <c r="P22" s="4">
        <v>0</v>
      </c>
      <c r="Q22" s="4">
        <v>0</v>
      </c>
    </row>
    <row r="23" spans="1:17" x14ac:dyDescent="0.25">
      <c r="A23" t="s">
        <v>271</v>
      </c>
      <c r="B23" t="s">
        <v>219</v>
      </c>
      <c r="C23" t="s">
        <v>275</v>
      </c>
      <c r="D23" t="s">
        <v>276</v>
      </c>
      <c r="E23" t="s">
        <v>277</v>
      </c>
      <c r="F23" t="s">
        <v>223</v>
      </c>
      <c r="G23">
        <v>0</v>
      </c>
      <c r="H23">
        <v>0</v>
      </c>
      <c r="I23">
        <v>0</v>
      </c>
      <c r="J23" s="9">
        <v>6081697</v>
      </c>
      <c r="K23">
        <v>1</v>
      </c>
      <c r="L23">
        <v>0</v>
      </c>
      <c r="M23">
        <v>-6081697</v>
      </c>
      <c r="N23">
        <v>0</v>
      </c>
      <c r="O23">
        <v>0</v>
      </c>
      <c r="P23">
        <v>0</v>
      </c>
      <c r="Q23">
        <v>0</v>
      </c>
    </row>
    <row r="24" spans="1:17" x14ac:dyDescent="0.25">
      <c r="A24" t="s">
        <v>271</v>
      </c>
      <c r="B24" t="s">
        <v>219</v>
      </c>
      <c r="C24" t="s">
        <v>275</v>
      </c>
      <c r="D24" t="s">
        <v>276</v>
      </c>
      <c r="E24" t="s">
        <v>277</v>
      </c>
      <c r="F24" t="s">
        <v>223</v>
      </c>
      <c r="G24">
        <v>0</v>
      </c>
      <c r="H24">
        <v>0</v>
      </c>
      <c r="I24">
        <v>0</v>
      </c>
      <c r="J24" s="9">
        <v>-18070.64</v>
      </c>
      <c r="K24">
        <v>1</v>
      </c>
      <c r="L24">
        <v>0</v>
      </c>
      <c r="M24">
        <v>18070.64</v>
      </c>
      <c r="N24">
        <v>0</v>
      </c>
      <c r="O24">
        <v>0</v>
      </c>
      <c r="P24">
        <v>0</v>
      </c>
      <c r="Q24">
        <v>0</v>
      </c>
    </row>
    <row r="25" spans="1:17" x14ac:dyDescent="0.25">
      <c r="A25" t="s">
        <v>271</v>
      </c>
      <c r="B25" t="s">
        <v>219</v>
      </c>
      <c r="C25" t="s">
        <v>272</v>
      </c>
      <c r="D25" t="s">
        <v>278</v>
      </c>
      <c r="E25" t="s">
        <v>279</v>
      </c>
      <c r="F25" t="s">
        <v>223</v>
      </c>
      <c r="G25">
        <v>0</v>
      </c>
      <c r="H25">
        <v>0</v>
      </c>
      <c r="I25">
        <v>0</v>
      </c>
      <c r="J25" s="9">
        <v>-135.08000000000001</v>
      </c>
      <c r="K25">
        <v>1</v>
      </c>
      <c r="L25">
        <v>0</v>
      </c>
      <c r="M25">
        <v>135.08000000000001</v>
      </c>
      <c r="N25">
        <v>0</v>
      </c>
      <c r="O25">
        <v>0</v>
      </c>
      <c r="P25">
        <v>0</v>
      </c>
      <c r="Q25">
        <v>0</v>
      </c>
    </row>
    <row r="26" spans="1:17" x14ac:dyDescent="0.25">
      <c r="A26" t="s">
        <v>271</v>
      </c>
      <c r="B26" t="s">
        <v>219</v>
      </c>
      <c r="C26" t="s">
        <v>272</v>
      </c>
      <c r="D26" t="s">
        <v>280</v>
      </c>
      <c r="E26" t="s">
        <v>281</v>
      </c>
      <c r="F26" t="s">
        <v>223</v>
      </c>
      <c r="G26">
        <v>0</v>
      </c>
      <c r="H26">
        <v>0</v>
      </c>
      <c r="I26">
        <v>0</v>
      </c>
      <c r="J26" s="9">
        <v>-1706.31</v>
      </c>
      <c r="K26">
        <v>1</v>
      </c>
      <c r="L26">
        <v>0</v>
      </c>
      <c r="M26">
        <v>1706.31</v>
      </c>
      <c r="N26">
        <v>0</v>
      </c>
      <c r="O26">
        <v>0</v>
      </c>
      <c r="P26">
        <v>0</v>
      </c>
      <c r="Q26">
        <v>0</v>
      </c>
    </row>
    <row r="27" spans="1:17" x14ac:dyDescent="0.25">
      <c r="A27" t="s">
        <v>271</v>
      </c>
      <c r="B27" t="s">
        <v>219</v>
      </c>
      <c r="C27" t="s">
        <v>275</v>
      </c>
      <c r="D27" t="s">
        <v>282</v>
      </c>
      <c r="E27" t="s">
        <v>283</v>
      </c>
      <c r="F27" t="s">
        <v>223</v>
      </c>
      <c r="G27">
        <v>0</v>
      </c>
      <c r="H27">
        <v>0</v>
      </c>
      <c r="I27">
        <v>0</v>
      </c>
      <c r="J27" s="9">
        <v>-13697.61</v>
      </c>
      <c r="K27">
        <v>1</v>
      </c>
      <c r="L27">
        <v>0</v>
      </c>
      <c r="M27">
        <v>13697.61</v>
      </c>
      <c r="N27">
        <v>0</v>
      </c>
      <c r="O27">
        <v>0</v>
      </c>
      <c r="P27">
        <v>0</v>
      </c>
      <c r="Q27">
        <v>0</v>
      </c>
    </row>
    <row r="28" spans="1:17" x14ac:dyDescent="0.25">
      <c r="A28" t="s">
        <v>271</v>
      </c>
      <c r="B28" t="s">
        <v>219</v>
      </c>
      <c r="C28" t="s">
        <v>284</v>
      </c>
      <c r="D28" t="s">
        <v>285</v>
      </c>
      <c r="E28" t="s">
        <v>286</v>
      </c>
      <c r="F28" t="s">
        <v>223</v>
      </c>
      <c r="G28">
        <v>0</v>
      </c>
      <c r="H28">
        <v>0</v>
      </c>
      <c r="I28">
        <v>0</v>
      </c>
      <c r="J28" s="9">
        <v>-80270.8</v>
      </c>
      <c r="K28">
        <v>1</v>
      </c>
      <c r="L28">
        <v>0</v>
      </c>
      <c r="M28">
        <v>80270.8</v>
      </c>
      <c r="N28">
        <v>0</v>
      </c>
      <c r="O28">
        <v>0</v>
      </c>
      <c r="P28">
        <v>0</v>
      </c>
      <c r="Q28">
        <v>0</v>
      </c>
    </row>
    <row r="29" spans="1:17" x14ac:dyDescent="0.25">
      <c r="A29" t="s">
        <v>271</v>
      </c>
      <c r="B29" t="s">
        <v>219</v>
      </c>
      <c r="C29" t="s">
        <v>284</v>
      </c>
      <c r="D29" t="s">
        <v>287</v>
      </c>
      <c r="E29" t="s">
        <v>288</v>
      </c>
      <c r="F29" t="s">
        <v>223</v>
      </c>
      <c r="G29">
        <v>0</v>
      </c>
      <c r="H29">
        <v>0</v>
      </c>
      <c r="I29">
        <v>0</v>
      </c>
      <c r="J29" s="9">
        <v>1305.1600000000001</v>
      </c>
      <c r="K29">
        <v>1</v>
      </c>
      <c r="L29">
        <v>0</v>
      </c>
      <c r="M29">
        <v>-1305.1600000000001</v>
      </c>
      <c r="N29">
        <v>0</v>
      </c>
      <c r="O29">
        <v>0</v>
      </c>
      <c r="P29">
        <v>0</v>
      </c>
      <c r="Q29">
        <v>0</v>
      </c>
    </row>
    <row r="30" spans="1:17" x14ac:dyDescent="0.25">
      <c r="A30" t="s">
        <v>271</v>
      </c>
      <c r="B30" t="s">
        <v>219</v>
      </c>
      <c r="C30" t="s">
        <v>289</v>
      </c>
      <c r="D30" t="s">
        <v>290</v>
      </c>
      <c r="E30" t="s">
        <v>291</v>
      </c>
      <c r="F30" t="s">
        <v>223</v>
      </c>
      <c r="G30">
        <v>0</v>
      </c>
      <c r="H30">
        <v>0</v>
      </c>
      <c r="I30">
        <v>0</v>
      </c>
      <c r="J30" s="9">
        <v>1293.96</v>
      </c>
      <c r="K30">
        <v>1</v>
      </c>
      <c r="L30">
        <v>0</v>
      </c>
      <c r="M30">
        <v>-1293.96</v>
      </c>
      <c r="N30">
        <v>0</v>
      </c>
      <c r="O30">
        <v>0</v>
      </c>
      <c r="P30">
        <v>0</v>
      </c>
      <c r="Q30">
        <v>0</v>
      </c>
    </row>
    <row r="31" spans="1:17" x14ac:dyDescent="0.25">
      <c r="A31" t="s">
        <v>271</v>
      </c>
      <c r="B31" t="s">
        <v>219</v>
      </c>
      <c r="C31" t="s">
        <v>292</v>
      </c>
      <c r="D31" t="s">
        <v>293</v>
      </c>
      <c r="E31" t="s">
        <v>294</v>
      </c>
      <c r="F31" t="s">
        <v>223</v>
      </c>
      <c r="G31">
        <v>0</v>
      </c>
      <c r="H31">
        <v>0</v>
      </c>
      <c r="I31">
        <v>0</v>
      </c>
      <c r="J31" s="9">
        <v>-102237.88</v>
      </c>
      <c r="K31">
        <v>1</v>
      </c>
      <c r="L31">
        <v>0</v>
      </c>
      <c r="M31">
        <v>102237.88</v>
      </c>
      <c r="N31">
        <v>0</v>
      </c>
      <c r="O31">
        <v>0</v>
      </c>
      <c r="P31">
        <v>0</v>
      </c>
      <c r="Q31">
        <v>0</v>
      </c>
    </row>
    <row r="32" spans="1:17" x14ac:dyDescent="0.25">
      <c r="A32" t="s">
        <v>271</v>
      </c>
      <c r="B32" t="s">
        <v>219</v>
      </c>
      <c r="C32" t="s">
        <v>295</v>
      </c>
      <c r="D32" t="s">
        <v>296</v>
      </c>
      <c r="E32" t="s">
        <v>297</v>
      </c>
      <c r="F32" t="s">
        <v>223</v>
      </c>
      <c r="G32">
        <v>0</v>
      </c>
      <c r="H32">
        <v>0</v>
      </c>
      <c r="I32">
        <v>0</v>
      </c>
      <c r="J32" s="9">
        <v>-368.06</v>
      </c>
      <c r="K32">
        <v>1</v>
      </c>
      <c r="L32">
        <v>0</v>
      </c>
      <c r="M32">
        <v>368.06</v>
      </c>
      <c r="N32">
        <v>0</v>
      </c>
      <c r="O32">
        <v>0</v>
      </c>
      <c r="P32">
        <v>0</v>
      </c>
      <c r="Q32">
        <v>0</v>
      </c>
    </row>
    <row r="33" spans="1:17" x14ac:dyDescent="0.25">
      <c r="A33" t="s">
        <v>271</v>
      </c>
      <c r="B33" t="s">
        <v>219</v>
      </c>
      <c r="C33" t="s">
        <v>298</v>
      </c>
      <c r="D33" t="s">
        <v>299</v>
      </c>
      <c r="E33" t="s">
        <v>300</v>
      </c>
      <c r="F33" t="s">
        <v>223</v>
      </c>
      <c r="G33">
        <v>0</v>
      </c>
      <c r="H33">
        <v>0</v>
      </c>
      <c r="I33">
        <v>0</v>
      </c>
      <c r="J33" s="9">
        <v>-269.91000000000003</v>
      </c>
      <c r="K33">
        <v>1</v>
      </c>
      <c r="L33">
        <v>0</v>
      </c>
      <c r="M33">
        <v>269.91000000000003</v>
      </c>
      <c r="N33">
        <v>0</v>
      </c>
      <c r="O33">
        <v>0</v>
      </c>
      <c r="P33">
        <v>0</v>
      </c>
      <c r="Q33">
        <v>0</v>
      </c>
    </row>
    <row r="34" spans="1:17" x14ac:dyDescent="0.25">
      <c r="A34" t="s">
        <v>271</v>
      </c>
      <c r="B34" t="s">
        <v>219</v>
      </c>
      <c r="C34" t="s">
        <v>301</v>
      </c>
      <c r="D34" t="s">
        <v>302</v>
      </c>
      <c r="E34" t="s">
        <v>303</v>
      </c>
      <c r="F34" t="s">
        <v>223</v>
      </c>
      <c r="G34">
        <v>0</v>
      </c>
      <c r="H34">
        <v>0</v>
      </c>
      <c r="I34">
        <v>0</v>
      </c>
      <c r="J34" s="9">
        <v>44588.639999999999</v>
      </c>
      <c r="K34">
        <v>1</v>
      </c>
      <c r="L34">
        <v>0</v>
      </c>
      <c r="M34">
        <v>-44588.639999999999</v>
      </c>
      <c r="N34">
        <v>0</v>
      </c>
      <c r="O34">
        <v>0</v>
      </c>
      <c r="P34">
        <v>0</v>
      </c>
      <c r="Q34">
        <v>0</v>
      </c>
    </row>
    <row r="35" spans="1:17" x14ac:dyDescent="0.25">
      <c r="A35" t="s">
        <v>271</v>
      </c>
      <c r="B35" t="s">
        <v>219</v>
      </c>
      <c r="C35" t="s">
        <v>301</v>
      </c>
      <c r="D35" t="s">
        <v>302</v>
      </c>
      <c r="E35" t="s">
        <v>303</v>
      </c>
      <c r="F35" t="s">
        <v>223</v>
      </c>
      <c r="G35">
        <v>0</v>
      </c>
      <c r="H35">
        <v>0</v>
      </c>
      <c r="I35">
        <v>0</v>
      </c>
      <c r="J35" s="9">
        <v>-334.11</v>
      </c>
      <c r="K35">
        <v>1</v>
      </c>
      <c r="L35">
        <v>0</v>
      </c>
      <c r="M35">
        <v>334.11</v>
      </c>
      <c r="N35">
        <v>0</v>
      </c>
      <c r="O35">
        <v>0</v>
      </c>
      <c r="P35">
        <v>0</v>
      </c>
      <c r="Q35">
        <v>0</v>
      </c>
    </row>
    <row r="36" spans="1:17" x14ac:dyDescent="0.25">
      <c r="A36" t="s">
        <v>271</v>
      </c>
      <c r="B36" t="s">
        <v>219</v>
      </c>
      <c r="C36" t="s">
        <v>301</v>
      </c>
      <c r="D36" t="s">
        <v>302</v>
      </c>
      <c r="E36" t="s">
        <v>303</v>
      </c>
      <c r="F36" t="s">
        <v>223</v>
      </c>
      <c r="G36">
        <v>0</v>
      </c>
      <c r="H36">
        <v>0</v>
      </c>
      <c r="I36">
        <v>0</v>
      </c>
      <c r="J36" s="9">
        <v>15.04</v>
      </c>
      <c r="K36">
        <v>1</v>
      </c>
      <c r="L36">
        <v>0</v>
      </c>
      <c r="M36">
        <v>-15.04</v>
      </c>
      <c r="N36">
        <v>0</v>
      </c>
      <c r="O36">
        <v>0</v>
      </c>
      <c r="P36">
        <v>0</v>
      </c>
      <c r="Q36">
        <v>0</v>
      </c>
    </row>
    <row r="37" spans="1:17" x14ac:dyDescent="0.25">
      <c r="A37" t="s">
        <v>271</v>
      </c>
      <c r="B37" t="s">
        <v>219</v>
      </c>
      <c r="C37" t="s">
        <v>301</v>
      </c>
      <c r="D37" t="s">
        <v>302</v>
      </c>
      <c r="E37" t="s">
        <v>303</v>
      </c>
      <c r="F37" t="s">
        <v>223</v>
      </c>
      <c r="G37">
        <v>0</v>
      </c>
      <c r="H37">
        <v>0</v>
      </c>
      <c r="I37">
        <v>0</v>
      </c>
      <c r="J37" s="9">
        <v>61.26</v>
      </c>
      <c r="K37">
        <v>1</v>
      </c>
      <c r="L37">
        <v>0</v>
      </c>
      <c r="M37">
        <v>-61.26</v>
      </c>
      <c r="N37">
        <v>0</v>
      </c>
      <c r="O37">
        <v>0</v>
      </c>
      <c r="P37">
        <v>0</v>
      </c>
      <c r="Q37">
        <v>0</v>
      </c>
    </row>
    <row r="38" spans="1:17" x14ac:dyDescent="0.25">
      <c r="A38" t="s">
        <v>271</v>
      </c>
      <c r="B38" t="s">
        <v>219</v>
      </c>
      <c r="C38" t="s">
        <v>301</v>
      </c>
      <c r="D38" t="s">
        <v>304</v>
      </c>
      <c r="E38" t="s">
        <v>305</v>
      </c>
      <c r="F38" t="s">
        <v>223</v>
      </c>
      <c r="G38">
        <v>0</v>
      </c>
      <c r="H38">
        <v>0</v>
      </c>
      <c r="I38">
        <v>0</v>
      </c>
      <c r="J38" s="9">
        <v>44588.639999999999</v>
      </c>
      <c r="K38">
        <v>1</v>
      </c>
      <c r="L38">
        <v>0</v>
      </c>
      <c r="M38">
        <v>-44588.639999999999</v>
      </c>
      <c r="N38">
        <v>0</v>
      </c>
      <c r="O38">
        <v>0</v>
      </c>
      <c r="P38">
        <v>0</v>
      </c>
      <c r="Q38">
        <v>0</v>
      </c>
    </row>
    <row r="39" spans="1:17" x14ac:dyDescent="0.25">
      <c r="A39" t="s">
        <v>271</v>
      </c>
      <c r="B39" t="s">
        <v>219</v>
      </c>
      <c r="C39" t="s">
        <v>301</v>
      </c>
      <c r="D39" t="s">
        <v>304</v>
      </c>
      <c r="E39" t="s">
        <v>305</v>
      </c>
      <c r="F39" t="s">
        <v>223</v>
      </c>
      <c r="G39">
        <v>0</v>
      </c>
      <c r="H39">
        <v>0</v>
      </c>
      <c r="I39">
        <v>0</v>
      </c>
      <c r="J39" s="9">
        <v>-334.11</v>
      </c>
      <c r="K39">
        <v>1</v>
      </c>
      <c r="L39">
        <v>0</v>
      </c>
      <c r="M39">
        <v>334.11</v>
      </c>
      <c r="N39">
        <v>0</v>
      </c>
      <c r="O39">
        <v>0</v>
      </c>
      <c r="P39">
        <v>0</v>
      </c>
      <c r="Q39">
        <v>0</v>
      </c>
    </row>
    <row r="40" spans="1:17" x14ac:dyDescent="0.25">
      <c r="A40" t="s">
        <v>271</v>
      </c>
      <c r="B40" t="s">
        <v>219</v>
      </c>
      <c r="C40" t="s">
        <v>301</v>
      </c>
      <c r="D40" t="s">
        <v>304</v>
      </c>
      <c r="E40" t="s">
        <v>305</v>
      </c>
      <c r="F40" t="s">
        <v>223</v>
      </c>
      <c r="G40">
        <v>0</v>
      </c>
      <c r="H40">
        <v>0</v>
      </c>
      <c r="I40">
        <v>0</v>
      </c>
      <c r="J40" s="9">
        <v>-1911</v>
      </c>
      <c r="K40">
        <v>1</v>
      </c>
      <c r="L40">
        <v>0</v>
      </c>
      <c r="M40">
        <v>1911</v>
      </c>
      <c r="N40">
        <v>0</v>
      </c>
      <c r="O40">
        <v>0</v>
      </c>
      <c r="P40">
        <v>0</v>
      </c>
      <c r="Q40">
        <v>0</v>
      </c>
    </row>
    <row r="41" spans="1:17" x14ac:dyDescent="0.25">
      <c r="A41" t="s">
        <v>271</v>
      </c>
      <c r="B41" t="s">
        <v>219</v>
      </c>
      <c r="C41" t="s">
        <v>301</v>
      </c>
      <c r="D41" t="s">
        <v>304</v>
      </c>
      <c r="E41" t="s">
        <v>305</v>
      </c>
      <c r="F41" t="s">
        <v>223</v>
      </c>
      <c r="G41">
        <v>0</v>
      </c>
      <c r="H41">
        <v>0</v>
      </c>
      <c r="I41">
        <v>0</v>
      </c>
      <c r="J41" s="9">
        <v>15.04</v>
      </c>
      <c r="K41">
        <v>1</v>
      </c>
      <c r="L41">
        <v>0</v>
      </c>
      <c r="M41">
        <v>-15.04</v>
      </c>
      <c r="N41">
        <v>0</v>
      </c>
      <c r="O41">
        <v>0</v>
      </c>
      <c r="P41">
        <v>0</v>
      </c>
      <c r="Q41">
        <v>0</v>
      </c>
    </row>
    <row r="42" spans="1:17" x14ac:dyDescent="0.25">
      <c r="A42" t="s">
        <v>271</v>
      </c>
      <c r="B42" t="s">
        <v>219</v>
      </c>
      <c r="C42" t="s">
        <v>301</v>
      </c>
      <c r="D42" t="s">
        <v>304</v>
      </c>
      <c r="E42" t="s">
        <v>305</v>
      </c>
      <c r="F42" t="s">
        <v>223</v>
      </c>
      <c r="G42">
        <v>0</v>
      </c>
      <c r="H42">
        <v>0</v>
      </c>
      <c r="I42">
        <v>0</v>
      </c>
      <c r="J42" s="9">
        <v>61.26</v>
      </c>
      <c r="K42">
        <v>1</v>
      </c>
      <c r="L42">
        <v>0</v>
      </c>
      <c r="M42">
        <v>-61.26</v>
      </c>
      <c r="N42">
        <v>0</v>
      </c>
      <c r="O42">
        <v>0</v>
      </c>
      <c r="P42">
        <v>0</v>
      </c>
      <c r="Q42">
        <v>0</v>
      </c>
    </row>
    <row r="43" spans="1:17" x14ac:dyDescent="0.25">
      <c r="A43" t="s">
        <v>271</v>
      </c>
      <c r="B43" t="s">
        <v>219</v>
      </c>
      <c r="C43" t="s">
        <v>301</v>
      </c>
      <c r="D43" t="s">
        <v>304</v>
      </c>
      <c r="E43" t="s">
        <v>305</v>
      </c>
      <c r="F43" t="s">
        <v>223</v>
      </c>
      <c r="G43">
        <v>0</v>
      </c>
      <c r="H43">
        <v>0</v>
      </c>
      <c r="I43">
        <v>0</v>
      </c>
      <c r="J43" s="9">
        <v>3826.33</v>
      </c>
      <c r="K43">
        <v>1</v>
      </c>
      <c r="L43">
        <v>0</v>
      </c>
      <c r="M43">
        <v>-3826.33</v>
      </c>
      <c r="N43">
        <v>0</v>
      </c>
      <c r="O43">
        <v>0</v>
      </c>
      <c r="P43">
        <v>0</v>
      </c>
      <c r="Q43">
        <v>0</v>
      </c>
    </row>
    <row r="44" spans="1:17" x14ac:dyDescent="0.25">
      <c r="A44" t="s">
        <v>271</v>
      </c>
      <c r="B44" t="s">
        <v>219</v>
      </c>
      <c r="C44" t="s">
        <v>306</v>
      </c>
      <c r="D44" t="s">
        <v>307</v>
      </c>
      <c r="E44" t="s">
        <v>308</v>
      </c>
      <c r="F44" t="s">
        <v>223</v>
      </c>
      <c r="G44">
        <v>0</v>
      </c>
      <c r="H44">
        <v>0</v>
      </c>
      <c r="I44">
        <v>0</v>
      </c>
      <c r="J44" s="9">
        <v>15.27</v>
      </c>
      <c r="K44">
        <v>1</v>
      </c>
      <c r="L44">
        <v>0</v>
      </c>
      <c r="M44">
        <v>-15.27</v>
      </c>
      <c r="N44">
        <v>0</v>
      </c>
      <c r="O44">
        <v>0</v>
      </c>
      <c r="P44">
        <v>0</v>
      </c>
      <c r="Q44">
        <v>0</v>
      </c>
    </row>
    <row r="45" spans="1:17" x14ac:dyDescent="0.25">
      <c r="A45" t="s">
        <v>271</v>
      </c>
      <c r="B45" t="s">
        <v>219</v>
      </c>
      <c r="C45" t="s">
        <v>306</v>
      </c>
      <c r="D45" t="s">
        <v>307</v>
      </c>
      <c r="E45" t="s">
        <v>308</v>
      </c>
      <c r="F45" t="s">
        <v>223</v>
      </c>
      <c r="G45">
        <v>0</v>
      </c>
      <c r="H45">
        <v>0</v>
      </c>
      <c r="I45">
        <v>0</v>
      </c>
      <c r="J45" s="9">
        <v>-459.83</v>
      </c>
      <c r="K45">
        <v>1</v>
      </c>
      <c r="L45">
        <v>0</v>
      </c>
      <c r="M45">
        <v>459.83</v>
      </c>
      <c r="N45">
        <v>0</v>
      </c>
      <c r="O45">
        <v>0</v>
      </c>
      <c r="P45">
        <v>0</v>
      </c>
      <c r="Q45">
        <v>0</v>
      </c>
    </row>
    <row r="46" spans="1:17" x14ac:dyDescent="0.25">
      <c r="A46" t="s">
        <v>271</v>
      </c>
      <c r="B46" t="s">
        <v>219</v>
      </c>
      <c r="C46" t="s">
        <v>306</v>
      </c>
      <c r="D46" t="s">
        <v>309</v>
      </c>
      <c r="E46" t="s">
        <v>310</v>
      </c>
      <c r="F46" t="s">
        <v>223</v>
      </c>
      <c r="G46">
        <v>0</v>
      </c>
      <c r="H46">
        <v>0</v>
      </c>
      <c r="I46">
        <v>0</v>
      </c>
      <c r="J46" s="9">
        <v>15.27</v>
      </c>
      <c r="K46">
        <v>1</v>
      </c>
      <c r="L46">
        <v>0</v>
      </c>
      <c r="M46">
        <v>-15.27</v>
      </c>
      <c r="N46">
        <v>0</v>
      </c>
      <c r="O46">
        <v>0</v>
      </c>
      <c r="P46">
        <v>0</v>
      </c>
      <c r="Q46">
        <v>0</v>
      </c>
    </row>
    <row r="47" spans="1:17" x14ac:dyDescent="0.25">
      <c r="A47" t="s">
        <v>271</v>
      </c>
      <c r="B47" t="s">
        <v>219</v>
      </c>
      <c r="C47" t="s">
        <v>306</v>
      </c>
      <c r="D47" t="s">
        <v>309</v>
      </c>
      <c r="E47" t="s">
        <v>310</v>
      </c>
      <c r="F47" t="s">
        <v>223</v>
      </c>
      <c r="G47">
        <v>0</v>
      </c>
      <c r="H47">
        <v>0</v>
      </c>
      <c r="I47">
        <v>0</v>
      </c>
      <c r="J47" s="9">
        <v>-459.83</v>
      </c>
      <c r="K47">
        <v>1</v>
      </c>
      <c r="L47">
        <v>0</v>
      </c>
      <c r="M47">
        <v>459.83</v>
      </c>
      <c r="N47">
        <v>0</v>
      </c>
      <c r="O47">
        <v>0</v>
      </c>
      <c r="P47">
        <v>0</v>
      </c>
      <c r="Q47">
        <v>0</v>
      </c>
    </row>
    <row r="48" spans="1:17" x14ac:dyDescent="0.25">
      <c r="A48" t="s">
        <v>271</v>
      </c>
      <c r="B48" t="s">
        <v>219</v>
      </c>
      <c r="C48" t="s">
        <v>311</v>
      </c>
      <c r="D48" t="s">
        <v>312</v>
      </c>
      <c r="E48" t="s">
        <v>313</v>
      </c>
      <c r="F48" t="s">
        <v>223</v>
      </c>
      <c r="G48">
        <v>0</v>
      </c>
      <c r="H48">
        <v>0</v>
      </c>
      <c r="I48">
        <v>0</v>
      </c>
      <c r="J48" s="9">
        <v>145.76</v>
      </c>
      <c r="K48">
        <v>1</v>
      </c>
      <c r="L48">
        <v>0</v>
      </c>
      <c r="M48">
        <v>-145.76</v>
      </c>
      <c r="N48">
        <v>0</v>
      </c>
      <c r="O48">
        <v>0</v>
      </c>
      <c r="P48">
        <v>0</v>
      </c>
      <c r="Q48">
        <v>0</v>
      </c>
    </row>
    <row r="49" spans="1:17" x14ac:dyDescent="0.25">
      <c r="A49" t="s">
        <v>271</v>
      </c>
      <c r="B49" t="s">
        <v>219</v>
      </c>
      <c r="C49" t="s">
        <v>311</v>
      </c>
      <c r="D49" t="s">
        <v>312</v>
      </c>
      <c r="E49" t="s">
        <v>313</v>
      </c>
      <c r="F49" t="s">
        <v>223</v>
      </c>
      <c r="G49">
        <v>0</v>
      </c>
      <c r="H49">
        <v>0</v>
      </c>
      <c r="I49">
        <v>0</v>
      </c>
      <c r="J49" s="9">
        <v>-1081.82</v>
      </c>
      <c r="K49">
        <v>1</v>
      </c>
      <c r="L49">
        <v>0</v>
      </c>
      <c r="M49">
        <v>1081.82</v>
      </c>
      <c r="N49">
        <v>0</v>
      </c>
      <c r="O49">
        <v>0</v>
      </c>
      <c r="P49">
        <v>0</v>
      </c>
      <c r="Q49">
        <v>0</v>
      </c>
    </row>
    <row r="50" spans="1:17" x14ac:dyDescent="0.25">
      <c r="A50" t="s">
        <v>271</v>
      </c>
      <c r="B50" t="s">
        <v>219</v>
      </c>
      <c r="C50" t="s">
        <v>311</v>
      </c>
      <c r="D50" t="s">
        <v>312</v>
      </c>
      <c r="E50" t="s">
        <v>313</v>
      </c>
      <c r="F50" t="s">
        <v>223</v>
      </c>
      <c r="G50">
        <v>0</v>
      </c>
      <c r="H50">
        <v>0</v>
      </c>
      <c r="I50">
        <v>0</v>
      </c>
      <c r="J50" s="9">
        <v>7381.89</v>
      </c>
      <c r="K50">
        <v>1</v>
      </c>
      <c r="L50">
        <v>0</v>
      </c>
      <c r="M50">
        <v>-7381.89</v>
      </c>
      <c r="N50">
        <v>0</v>
      </c>
      <c r="O50">
        <v>0</v>
      </c>
      <c r="P50">
        <v>0</v>
      </c>
      <c r="Q50">
        <v>0</v>
      </c>
    </row>
    <row r="51" spans="1:17" x14ac:dyDescent="0.25">
      <c r="A51" t="s">
        <v>271</v>
      </c>
      <c r="B51" t="s">
        <v>219</v>
      </c>
      <c r="C51" t="s">
        <v>311</v>
      </c>
      <c r="D51" t="s">
        <v>312</v>
      </c>
      <c r="E51" t="s">
        <v>313</v>
      </c>
      <c r="F51" t="s">
        <v>223</v>
      </c>
      <c r="G51">
        <v>0</v>
      </c>
      <c r="H51">
        <v>0</v>
      </c>
      <c r="I51">
        <v>0</v>
      </c>
      <c r="J51" s="9">
        <v>-145.76</v>
      </c>
      <c r="K51">
        <v>1</v>
      </c>
      <c r="L51">
        <v>0</v>
      </c>
      <c r="M51">
        <v>145.76</v>
      </c>
      <c r="N51">
        <v>0</v>
      </c>
      <c r="O51">
        <v>0</v>
      </c>
      <c r="P51">
        <v>0</v>
      </c>
      <c r="Q51">
        <v>0</v>
      </c>
    </row>
    <row r="52" spans="1:17" x14ac:dyDescent="0.25">
      <c r="A52" t="s">
        <v>271</v>
      </c>
      <c r="B52" t="s">
        <v>219</v>
      </c>
      <c r="C52" t="s">
        <v>314</v>
      </c>
      <c r="D52" t="s">
        <v>315</v>
      </c>
      <c r="E52" t="s">
        <v>316</v>
      </c>
      <c r="F52" t="s">
        <v>223</v>
      </c>
      <c r="G52">
        <v>0</v>
      </c>
      <c r="H52">
        <v>0</v>
      </c>
      <c r="I52">
        <v>0</v>
      </c>
      <c r="J52" s="9">
        <v>124.69</v>
      </c>
      <c r="K52">
        <v>1</v>
      </c>
      <c r="L52">
        <v>0</v>
      </c>
      <c r="M52">
        <v>-124.69</v>
      </c>
      <c r="N52">
        <v>0</v>
      </c>
      <c r="O52">
        <v>0</v>
      </c>
      <c r="P52">
        <v>0</v>
      </c>
      <c r="Q52">
        <v>0</v>
      </c>
    </row>
    <row r="53" spans="1:17" x14ac:dyDescent="0.25">
      <c r="A53" t="s">
        <v>271</v>
      </c>
      <c r="B53" t="s">
        <v>219</v>
      </c>
      <c r="C53" t="s">
        <v>314</v>
      </c>
      <c r="D53" t="s">
        <v>315</v>
      </c>
      <c r="E53" t="s">
        <v>316</v>
      </c>
      <c r="F53" t="s">
        <v>223</v>
      </c>
      <c r="G53">
        <v>0</v>
      </c>
      <c r="H53">
        <v>0</v>
      </c>
      <c r="I53">
        <v>0</v>
      </c>
      <c r="J53" s="9">
        <v>-17324.52</v>
      </c>
      <c r="K53">
        <v>1</v>
      </c>
      <c r="L53">
        <v>0</v>
      </c>
      <c r="M53">
        <v>17324.52</v>
      </c>
      <c r="N53">
        <v>0</v>
      </c>
      <c r="O53">
        <v>0</v>
      </c>
      <c r="P53">
        <v>0</v>
      </c>
      <c r="Q53">
        <v>0</v>
      </c>
    </row>
    <row r="54" spans="1:17" x14ac:dyDescent="0.25">
      <c r="A54" t="s">
        <v>271</v>
      </c>
      <c r="B54" t="s">
        <v>219</v>
      </c>
      <c r="C54" t="s">
        <v>314</v>
      </c>
      <c r="D54" t="s">
        <v>315</v>
      </c>
      <c r="E54" t="s">
        <v>316</v>
      </c>
      <c r="F54" t="s">
        <v>223</v>
      </c>
      <c r="G54">
        <v>0</v>
      </c>
      <c r="H54">
        <v>0</v>
      </c>
      <c r="I54">
        <v>0</v>
      </c>
      <c r="J54" s="9">
        <v>22356.799999999999</v>
      </c>
      <c r="K54">
        <v>1</v>
      </c>
      <c r="L54">
        <v>0</v>
      </c>
      <c r="M54">
        <v>-22356.799999999999</v>
      </c>
      <c r="N54">
        <v>0</v>
      </c>
      <c r="O54">
        <v>0</v>
      </c>
      <c r="P54">
        <v>0</v>
      </c>
      <c r="Q54">
        <v>0</v>
      </c>
    </row>
    <row r="55" spans="1:17" x14ac:dyDescent="0.25">
      <c r="A55" t="s">
        <v>271</v>
      </c>
      <c r="B55" t="s">
        <v>219</v>
      </c>
      <c r="C55" t="s">
        <v>317</v>
      </c>
      <c r="D55" t="s">
        <v>318</v>
      </c>
      <c r="E55" t="s">
        <v>319</v>
      </c>
      <c r="F55" t="s">
        <v>223</v>
      </c>
      <c r="G55">
        <v>0</v>
      </c>
      <c r="H55">
        <v>0</v>
      </c>
      <c r="I55">
        <v>0</v>
      </c>
      <c r="J55" s="9">
        <v>2118</v>
      </c>
      <c r="K55">
        <v>1</v>
      </c>
      <c r="L55">
        <v>0</v>
      </c>
      <c r="M55">
        <v>-2118</v>
      </c>
      <c r="N55">
        <v>0</v>
      </c>
      <c r="O55">
        <v>0</v>
      </c>
      <c r="P55">
        <v>0</v>
      </c>
      <c r="Q55">
        <v>0</v>
      </c>
    </row>
    <row r="56" spans="1:17" x14ac:dyDescent="0.25">
      <c r="A56" t="s">
        <v>271</v>
      </c>
      <c r="B56" t="s">
        <v>219</v>
      </c>
      <c r="C56" t="s">
        <v>320</v>
      </c>
      <c r="D56" t="s">
        <v>321</v>
      </c>
      <c r="E56" t="s">
        <v>322</v>
      </c>
      <c r="F56" t="s">
        <v>223</v>
      </c>
      <c r="G56">
        <v>0</v>
      </c>
      <c r="H56">
        <v>0</v>
      </c>
      <c r="I56">
        <v>0</v>
      </c>
      <c r="J56" s="9">
        <v>4254.16</v>
      </c>
      <c r="K56">
        <v>1</v>
      </c>
      <c r="L56">
        <v>0</v>
      </c>
      <c r="M56">
        <v>-4254.16</v>
      </c>
      <c r="N56">
        <v>0</v>
      </c>
      <c r="O56">
        <v>0</v>
      </c>
      <c r="P56">
        <v>0</v>
      </c>
      <c r="Q56">
        <v>0</v>
      </c>
    </row>
    <row r="57" spans="1:17" x14ac:dyDescent="0.25">
      <c r="A57" t="s">
        <v>271</v>
      </c>
      <c r="B57" t="s">
        <v>219</v>
      </c>
      <c r="C57" t="s">
        <v>320</v>
      </c>
      <c r="D57" t="s">
        <v>321</v>
      </c>
      <c r="E57" t="s">
        <v>322</v>
      </c>
      <c r="F57" t="s">
        <v>223</v>
      </c>
      <c r="G57">
        <v>0</v>
      </c>
      <c r="H57">
        <v>0</v>
      </c>
      <c r="I57">
        <v>0</v>
      </c>
      <c r="J57" s="9">
        <v>-45.07</v>
      </c>
      <c r="K57">
        <v>1</v>
      </c>
      <c r="L57">
        <v>0</v>
      </c>
      <c r="M57">
        <v>45.07</v>
      </c>
      <c r="N57">
        <v>0</v>
      </c>
      <c r="O57">
        <v>0</v>
      </c>
      <c r="P57">
        <v>0</v>
      </c>
      <c r="Q57">
        <v>0</v>
      </c>
    </row>
    <row r="58" spans="1:17" x14ac:dyDescent="0.25">
      <c r="A58" t="s">
        <v>271</v>
      </c>
      <c r="B58" t="s">
        <v>219</v>
      </c>
      <c r="C58" t="s">
        <v>323</v>
      </c>
      <c r="D58" t="s">
        <v>324</v>
      </c>
      <c r="E58" t="s">
        <v>325</v>
      </c>
      <c r="F58" t="s">
        <v>223</v>
      </c>
      <c r="G58">
        <v>0</v>
      </c>
      <c r="H58">
        <v>0</v>
      </c>
      <c r="I58">
        <v>0</v>
      </c>
      <c r="J58" s="9">
        <v>616</v>
      </c>
      <c r="K58">
        <v>1</v>
      </c>
      <c r="L58">
        <v>0</v>
      </c>
      <c r="M58">
        <v>-616</v>
      </c>
      <c r="N58">
        <v>0</v>
      </c>
      <c r="O58">
        <v>0</v>
      </c>
      <c r="P58">
        <v>0</v>
      </c>
      <c r="Q58">
        <v>0</v>
      </c>
    </row>
    <row r="59" spans="1:17" x14ac:dyDescent="0.25">
      <c r="A59" t="s">
        <v>271</v>
      </c>
      <c r="B59" t="s">
        <v>219</v>
      </c>
      <c r="C59" t="s">
        <v>326</v>
      </c>
      <c r="D59" t="s">
        <v>327</v>
      </c>
      <c r="E59" t="s">
        <v>328</v>
      </c>
      <c r="F59" t="s">
        <v>223</v>
      </c>
      <c r="G59">
        <v>0</v>
      </c>
      <c r="H59">
        <v>0</v>
      </c>
      <c r="I59">
        <v>0</v>
      </c>
      <c r="J59" s="9">
        <v>76.64</v>
      </c>
      <c r="K59">
        <v>1</v>
      </c>
      <c r="L59">
        <v>0</v>
      </c>
      <c r="M59">
        <v>-76.64</v>
      </c>
      <c r="N59">
        <v>0</v>
      </c>
      <c r="O59">
        <v>0</v>
      </c>
      <c r="P59">
        <v>0</v>
      </c>
      <c r="Q59">
        <v>0</v>
      </c>
    </row>
    <row r="60" spans="1:17" x14ac:dyDescent="0.25">
      <c r="A60" t="s">
        <v>271</v>
      </c>
      <c r="B60" t="s">
        <v>219</v>
      </c>
      <c r="C60" t="s">
        <v>329</v>
      </c>
      <c r="D60" t="s">
        <v>330</v>
      </c>
      <c r="E60" t="s">
        <v>331</v>
      </c>
      <c r="F60" t="s">
        <v>223</v>
      </c>
      <c r="G60">
        <v>0</v>
      </c>
      <c r="H60">
        <v>0</v>
      </c>
      <c r="I60">
        <v>0</v>
      </c>
      <c r="J60" s="9">
        <v>-12465.28</v>
      </c>
      <c r="K60">
        <v>1</v>
      </c>
      <c r="L60">
        <v>0</v>
      </c>
      <c r="M60">
        <v>12465.28</v>
      </c>
      <c r="N60">
        <v>0</v>
      </c>
      <c r="O60">
        <v>0</v>
      </c>
      <c r="P60">
        <v>0</v>
      </c>
      <c r="Q60">
        <v>0</v>
      </c>
    </row>
    <row r="61" spans="1:17" x14ac:dyDescent="0.25">
      <c r="A61" t="s">
        <v>271</v>
      </c>
      <c r="B61" t="s">
        <v>219</v>
      </c>
      <c r="C61" t="s">
        <v>329</v>
      </c>
      <c r="D61" t="s">
        <v>330</v>
      </c>
      <c r="E61" t="s">
        <v>331</v>
      </c>
      <c r="F61" t="s">
        <v>223</v>
      </c>
      <c r="G61">
        <v>0</v>
      </c>
      <c r="H61">
        <v>0</v>
      </c>
      <c r="I61">
        <v>0</v>
      </c>
      <c r="J61" s="9">
        <v>46.1</v>
      </c>
      <c r="K61">
        <v>1</v>
      </c>
      <c r="L61">
        <v>0</v>
      </c>
      <c r="M61">
        <v>-46.1</v>
      </c>
      <c r="N61">
        <v>0</v>
      </c>
      <c r="O61">
        <v>0</v>
      </c>
      <c r="P61">
        <v>0</v>
      </c>
      <c r="Q61">
        <v>0</v>
      </c>
    </row>
    <row r="62" spans="1:17" x14ac:dyDescent="0.25">
      <c r="A62" t="s">
        <v>271</v>
      </c>
      <c r="B62" t="s">
        <v>219</v>
      </c>
      <c r="C62" t="s">
        <v>332</v>
      </c>
      <c r="D62" t="s">
        <v>333</v>
      </c>
      <c r="E62" t="s">
        <v>334</v>
      </c>
      <c r="F62" t="s">
        <v>223</v>
      </c>
      <c r="G62">
        <v>0</v>
      </c>
      <c r="H62">
        <v>0</v>
      </c>
      <c r="I62">
        <v>0</v>
      </c>
      <c r="J62" s="9">
        <v>203.8</v>
      </c>
      <c r="K62">
        <v>1</v>
      </c>
      <c r="L62">
        <v>0</v>
      </c>
      <c r="M62">
        <v>-203.8</v>
      </c>
      <c r="N62">
        <v>0</v>
      </c>
      <c r="O62">
        <v>0</v>
      </c>
      <c r="P62">
        <v>0</v>
      </c>
      <c r="Q62">
        <v>0</v>
      </c>
    </row>
    <row r="63" spans="1:17" x14ac:dyDescent="0.25">
      <c r="A63" t="s">
        <v>271</v>
      </c>
      <c r="B63" t="s">
        <v>219</v>
      </c>
      <c r="C63" t="s">
        <v>335</v>
      </c>
      <c r="D63" t="s">
        <v>336</v>
      </c>
      <c r="E63" t="s">
        <v>337</v>
      </c>
      <c r="F63" t="s">
        <v>223</v>
      </c>
      <c r="G63">
        <v>0</v>
      </c>
      <c r="H63">
        <v>0</v>
      </c>
      <c r="I63">
        <v>0</v>
      </c>
      <c r="J63" s="9">
        <v>39.89</v>
      </c>
      <c r="K63">
        <v>1</v>
      </c>
      <c r="L63">
        <v>0</v>
      </c>
      <c r="M63">
        <v>-39.89</v>
      </c>
      <c r="N63">
        <v>0</v>
      </c>
      <c r="O63">
        <v>0</v>
      </c>
      <c r="P63">
        <v>0</v>
      </c>
      <c r="Q63">
        <v>0</v>
      </c>
    </row>
    <row r="64" spans="1:17" x14ac:dyDescent="0.25">
      <c r="A64" t="s">
        <v>271</v>
      </c>
      <c r="B64" t="s">
        <v>219</v>
      </c>
      <c r="C64" t="s">
        <v>338</v>
      </c>
      <c r="D64" t="s">
        <v>339</v>
      </c>
      <c r="E64" t="s">
        <v>340</v>
      </c>
      <c r="F64" t="s">
        <v>223</v>
      </c>
      <c r="G64">
        <v>0</v>
      </c>
      <c r="H64">
        <v>0</v>
      </c>
      <c r="I64">
        <v>0</v>
      </c>
      <c r="J64" s="9">
        <v>-16.43</v>
      </c>
      <c r="K64">
        <v>1</v>
      </c>
      <c r="L64">
        <v>0</v>
      </c>
      <c r="M64">
        <v>16.43</v>
      </c>
      <c r="N64">
        <v>0</v>
      </c>
      <c r="O64">
        <v>0</v>
      </c>
      <c r="P64">
        <v>0</v>
      </c>
      <c r="Q64">
        <v>0</v>
      </c>
    </row>
    <row r="65" spans="1:17" x14ac:dyDescent="0.25">
      <c r="A65" t="s">
        <v>271</v>
      </c>
      <c r="B65" t="s">
        <v>219</v>
      </c>
      <c r="C65" t="s">
        <v>289</v>
      </c>
      <c r="D65" t="s">
        <v>341</v>
      </c>
      <c r="E65" t="s">
        <v>342</v>
      </c>
      <c r="F65" t="s">
        <v>223</v>
      </c>
      <c r="G65">
        <v>0</v>
      </c>
      <c r="H65">
        <v>0</v>
      </c>
      <c r="I65">
        <v>0</v>
      </c>
      <c r="J65" s="9">
        <v>-683969.57</v>
      </c>
      <c r="K65">
        <v>1</v>
      </c>
      <c r="L65">
        <v>0</v>
      </c>
      <c r="M65">
        <v>683969.57</v>
      </c>
      <c r="N65">
        <v>0</v>
      </c>
      <c r="O65">
        <v>0</v>
      </c>
      <c r="P65">
        <v>0</v>
      </c>
      <c r="Q65">
        <v>0</v>
      </c>
    </row>
    <row r="66" spans="1:17" x14ac:dyDescent="0.25">
      <c r="A66" t="s">
        <v>271</v>
      </c>
      <c r="B66" t="s">
        <v>219</v>
      </c>
      <c r="C66" t="s">
        <v>343</v>
      </c>
      <c r="D66" t="s">
        <v>344</v>
      </c>
      <c r="E66" t="s">
        <v>345</v>
      </c>
      <c r="F66" t="s">
        <v>223</v>
      </c>
      <c r="G66">
        <v>0</v>
      </c>
      <c r="H66">
        <v>0</v>
      </c>
      <c r="I66">
        <v>0</v>
      </c>
      <c r="J66" s="9">
        <v>-11368.55</v>
      </c>
      <c r="K66">
        <v>1</v>
      </c>
      <c r="L66">
        <v>0</v>
      </c>
      <c r="M66">
        <v>11368.55</v>
      </c>
      <c r="N66">
        <v>0</v>
      </c>
      <c r="O66">
        <v>0</v>
      </c>
      <c r="P66">
        <v>0</v>
      </c>
      <c r="Q66">
        <v>0</v>
      </c>
    </row>
    <row r="67" spans="1:17" x14ac:dyDescent="0.25">
      <c r="A67" t="s">
        <v>271</v>
      </c>
      <c r="B67" t="s">
        <v>219</v>
      </c>
      <c r="C67" t="s">
        <v>346</v>
      </c>
      <c r="D67" t="s">
        <v>347</v>
      </c>
      <c r="E67" t="s">
        <v>348</v>
      </c>
      <c r="F67" t="s">
        <v>223</v>
      </c>
      <c r="G67">
        <v>0</v>
      </c>
      <c r="H67">
        <v>0</v>
      </c>
      <c r="I67">
        <v>0</v>
      </c>
      <c r="J67" s="9">
        <v>573900.48</v>
      </c>
      <c r="K67">
        <v>1</v>
      </c>
      <c r="L67">
        <v>0</v>
      </c>
      <c r="M67">
        <v>-573900.48</v>
      </c>
      <c r="N67">
        <v>0</v>
      </c>
      <c r="O67">
        <v>0</v>
      </c>
      <c r="P67">
        <v>0</v>
      </c>
      <c r="Q67">
        <v>0</v>
      </c>
    </row>
    <row r="68" spans="1:17" x14ac:dyDescent="0.25">
      <c r="A68" t="s">
        <v>271</v>
      </c>
      <c r="B68" t="s">
        <v>219</v>
      </c>
      <c r="C68" t="s">
        <v>349</v>
      </c>
      <c r="D68" t="s">
        <v>350</v>
      </c>
      <c r="E68" t="s">
        <v>351</v>
      </c>
      <c r="F68" t="s">
        <v>223</v>
      </c>
      <c r="G68">
        <v>0</v>
      </c>
      <c r="H68">
        <v>0</v>
      </c>
      <c r="I68">
        <v>0</v>
      </c>
      <c r="J68" s="9">
        <v>552.26</v>
      </c>
      <c r="K68">
        <v>1</v>
      </c>
      <c r="L68">
        <v>0</v>
      </c>
      <c r="M68">
        <v>-552.26</v>
      </c>
      <c r="N68">
        <v>0</v>
      </c>
      <c r="O68">
        <v>0</v>
      </c>
      <c r="P68">
        <v>0</v>
      </c>
      <c r="Q68">
        <v>0</v>
      </c>
    </row>
    <row r="69" spans="1:17" x14ac:dyDescent="0.25">
      <c r="A69" t="s">
        <v>271</v>
      </c>
      <c r="B69" t="s">
        <v>219</v>
      </c>
      <c r="C69" t="s">
        <v>352</v>
      </c>
      <c r="D69" t="s">
        <v>353</v>
      </c>
      <c r="E69" t="s">
        <v>354</v>
      </c>
      <c r="F69" t="s">
        <v>223</v>
      </c>
      <c r="G69">
        <v>0</v>
      </c>
      <c r="H69">
        <v>0</v>
      </c>
      <c r="I69">
        <v>0</v>
      </c>
      <c r="J69" s="9">
        <v>-513.32000000000005</v>
      </c>
      <c r="K69">
        <v>1</v>
      </c>
      <c r="L69">
        <v>0</v>
      </c>
      <c r="M69">
        <v>513.32000000000005</v>
      </c>
      <c r="N69">
        <v>0</v>
      </c>
      <c r="O69">
        <v>0</v>
      </c>
      <c r="P69">
        <v>0</v>
      </c>
      <c r="Q69">
        <v>0</v>
      </c>
    </row>
    <row r="70" spans="1:17" x14ac:dyDescent="0.25">
      <c r="A70" t="s">
        <v>271</v>
      </c>
      <c r="B70" t="s">
        <v>219</v>
      </c>
      <c r="C70" t="s">
        <v>352</v>
      </c>
      <c r="D70" t="s">
        <v>353</v>
      </c>
      <c r="E70" t="s">
        <v>354</v>
      </c>
      <c r="F70" t="s">
        <v>223</v>
      </c>
      <c r="G70">
        <v>0</v>
      </c>
      <c r="H70">
        <v>0</v>
      </c>
      <c r="I70">
        <v>0</v>
      </c>
      <c r="J70" s="9">
        <v>45.67</v>
      </c>
      <c r="K70">
        <v>1</v>
      </c>
      <c r="L70">
        <v>0</v>
      </c>
      <c r="M70">
        <v>-45.67</v>
      </c>
      <c r="N70">
        <v>0</v>
      </c>
      <c r="O70">
        <v>0</v>
      </c>
      <c r="P70">
        <v>0</v>
      </c>
      <c r="Q70">
        <v>0</v>
      </c>
    </row>
    <row r="71" spans="1:17" x14ac:dyDescent="0.25">
      <c r="A71" t="s">
        <v>271</v>
      </c>
      <c r="B71" t="s">
        <v>219</v>
      </c>
      <c r="C71" t="s">
        <v>355</v>
      </c>
      <c r="D71" t="s">
        <v>356</v>
      </c>
      <c r="E71" t="s">
        <v>357</v>
      </c>
      <c r="F71" t="s">
        <v>223</v>
      </c>
      <c r="G71">
        <v>0</v>
      </c>
      <c r="H71">
        <v>0</v>
      </c>
      <c r="I71">
        <v>0</v>
      </c>
      <c r="J71" s="9">
        <v>7.22</v>
      </c>
      <c r="K71">
        <v>1</v>
      </c>
      <c r="L71">
        <v>0</v>
      </c>
      <c r="M71">
        <v>-7.22</v>
      </c>
      <c r="N71">
        <v>0</v>
      </c>
      <c r="O71">
        <v>0</v>
      </c>
      <c r="P71">
        <v>0</v>
      </c>
      <c r="Q71">
        <v>0</v>
      </c>
    </row>
    <row r="72" spans="1:17" x14ac:dyDescent="0.25">
      <c r="A72" t="s">
        <v>271</v>
      </c>
      <c r="B72" t="s">
        <v>219</v>
      </c>
      <c r="C72" t="s">
        <v>358</v>
      </c>
      <c r="D72" t="s">
        <v>359</v>
      </c>
      <c r="E72" t="s">
        <v>360</v>
      </c>
      <c r="F72" t="s">
        <v>223</v>
      </c>
      <c r="G72">
        <v>0</v>
      </c>
      <c r="H72">
        <v>0</v>
      </c>
      <c r="I72">
        <v>0</v>
      </c>
      <c r="J72" s="9">
        <v>-297.25</v>
      </c>
      <c r="K72">
        <v>1</v>
      </c>
      <c r="L72">
        <v>0</v>
      </c>
      <c r="M72">
        <v>297.25</v>
      </c>
      <c r="N72">
        <v>0</v>
      </c>
      <c r="O72">
        <v>0</v>
      </c>
      <c r="P72">
        <v>0</v>
      </c>
      <c r="Q72">
        <v>0</v>
      </c>
    </row>
    <row r="73" spans="1:17" x14ac:dyDescent="0.25">
      <c r="A73" t="s">
        <v>271</v>
      </c>
      <c r="B73" t="s">
        <v>219</v>
      </c>
      <c r="C73" t="s">
        <v>358</v>
      </c>
      <c r="D73" t="s">
        <v>359</v>
      </c>
      <c r="E73" t="s">
        <v>360</v>
      </c>
      <c r="F73" t="s">
        <v>223</v>
      </c>
      <c r="G73">
        <v>0</v>
      </c>
      <c r="H73">
        <v>0</v>
      </c>
      <c r="I73">
        <v>0</v>
      </c>
      <c r="J73" s="9">
        <v>1706.31</v>
      </c>
      <c r="K73">
        <v>1</v>
      </c>
      <c r="L73">
        <v>0</v>
      </c>
      <c r="M73">
        <v>-1706.31</v>
      </c>
      <c r="N73">
        <v>0</v>
      </c>
      <c r="O73">
        <v>0</v>
      </c>
      <c r="P73">
        <v>0</v>
      </c>
      <c r="Q73">
        <v>0</v>
      </c>
    </row>
    <row r="74" spans="1:17" x14ac:dyDescent="0.25">
      <c r="A74" t="s">
        <v>271</v>
      </c>
      <c r="B74" t="s">
        <v>219</v>
      </c>
      <c r="C74" t="s">
        <v>358</v>
      </c>
      <c r="D74" t="s">
        <v>359</v>
      </c>
      <c r="E74" t="s">
        <v>360</v>
      </c>
      <c r="F74" t="s">
        <v>223</v>
      </c>
      <c r="G74">
        <v>0</v>
      </c>
      <c r="H74">
        <v>0</v>
      </c>
      <c r="I74">
        <v>0</v>
      </c>
      <c r="J74" s="9">
        <v>13697.61</v>
      </c>
      <c r="K74">
        <v>1</v>
      </c>
      <c r="L74">
        <v>0</v>
      </c>
      <c r="M74">
        <v>-13697.61</v>
      </c>
      <c r="N74">
        <v>0</v>
      </c>
      <c r="O74">
        <v>0</v>
      </c>
      <c r="P74">
        <v>0</v>
      </c>
      <c r="Q74">
        <v>0</v>
      </c>
    </row>
    <row r="75" spans="1:17" x14ac:dyDescent="0.25">
      <c r="A75" t="s">
        <v>271</v>
      </c>
      <c r="B75" t="s">
        <v>219</v>
      </c>
      <c r="C75" t="s">
        <v>358</v>
      </c>
      <c r="D75" t="s">
        <v>359</v>
      </c>
      <c r="E75" t="s">
        <v>360</v>
      </c>
      <c r="F75" t="s">
        <v>223</v>
      </c>
      <c r="G75">
        <v>0</v>
      </c>
      <c r="H75">
        <v>0</v>
      </c>
      <c r="I75">
        <v>0</v>
      </c>
      <c r="J75" s="9">
        <v>405.5</v>
      </c>
      <c r="K75">
        <v>1</v>
      </c>
      <c r="L75">
        <v>0</v>
      </c>
      <c r="M75">
        <v>-405.5</v>
      </c>
      <c r="N75">
        <v>0</v>
      </c>
      <c r="O75">
        <v>0</v>
      </c>
      <c r="P75">
        <v>0</v>
      </c>
      <c r="Q75">
        <v>0</v>
      </c>
    </row>
    <row r="76" spans="1:17" x14ac:dyDescent="0.25">
      <c r="A76" t="s">
        <v>271</v>
      </c>
      <c r="B76" t="s">
        <v>219</v>
      </c>
      <c r="C76" t="s">
        <v>361</v>
      </c>
      <c r="D76" t="s">
        <v>362</v>
      </c>
      <c r="E76" t="s">
        <v>363</v>
      </c>
      <c r="F76" t="s">
        <v>223</v>
      </c>
      <c r="G76">
        <v>0</v>
      </c>
      <c r="H76">
        <v>0</v>
      </c>
      <c r="I76">
        <v>0</v>
      </c>
      <c r="J76" s="9">
        <v>204475.76</v>
      </c>
      <c r="K76">
        <v>1</v>
      </c>
      <c r="L76">
        <v>0</v>
      </c>
      <c r="M76">
        <v>-204475.76</v>
      </c>
      <c r="N76">
        <v>0</v>
      </c>
      <c r="O76">
        <v>0</v>
      </c>
      <c r="P76">
        <v>0</v>
      </c>
      <c r="Q76">
        <v>0</v>
      </c>
    </row>
    <row r="77" spans="1:17" x14ac:dyDescent="0.25">
      <c r="A77" t="s">
        <v>271</v>
      </c>
      <c r="B77" t="s">
        <v>219</v>
      </c>
      <c r="C77" t="s">
        <v>361</v>
      </c>
      <c r="D77" t="s">
        <v>362</v>
      </c>
      <c r="E77" t="s">
        <v>363</v>
      </c>
      <c r="F77" t="s">
        <v>223</v>
      </c>
      <c r="G77">
        <v>0</v>
      </c>
      <c r="H77">
        <v>0</v>
      </c>
      <c r="I77">
        <v>0</v>
      </c>
      <c r="J77" s="9">
        <v>-1661.86</v>
      </c>
      <c r="K77">
        <v>1</v>
      </c>
      <c r="L77">
        <v>0</v>
      </c>
      <c r="M77">
        <v>1661.86</v>
      </c>
      <c r="N77">
        <v>0</v>
      </c>
      <c r="O77">
        <v>0</v>
      </c>
      <c r="P77">
        <v>0</v>
      </c>
      <c r="Q77">
        <v>0</v>
      </c>
    </row>
    <row r="78" spans="1:17" x14ac:dyDescent="0.25">
      <c r="A78" t="s">
        <v>271</v>
      </c>
      <c r="B78" t="s">
        <v>219</v>
      </c>
      <c r="C78" t="s">
        <v>361</v>
      </c>
      <c r="D78" t="s">
        <v>362</v>
      </c>
      <c r="E78" t="s">
        <v>363</v>
      </c>
      <c r="F78" t="s">
        <v>223</v>
      </c>
      <c r="G78">
        <v>0</v>
      </c>
      <c r="H78">
        <v>0</v>
      </c>
      <c r="I78">
        <v>0</v>
      </c>
      <c r="J78" s="9">
        <v>-6311.72</v>
      </c>
      <c r="K78">
        <v>1</v>
      </c>
      <c r="L78">
        <v>0</v>
      </c>
      <c r="M78">
        <v>6311.72</v>
      </c>
      <c r="N78">
        <v>0</v>
      </c>
      <c r="O78">
        <v>0</v>
      </c>
      <c r="P78">
        <v>0</v>
      </c>
      <c r="Q78">
        <v>0</v>
      </c>
    </row>
    <row r="79" spans="1:17" x14ac:dyDescent="0.25">
      <c r="A79" t="s">
        <v>271</v>
      </c>
      <c r="B79" t="s">
        <v>219</v>
      </c>
      <c r="C79" t="s">
        <v>361</v>
      </c>
      <c r="D79" t="s">
        <v>362</v>
      </c>
      <c r="E79" t="s">
        <v>363</v>
      </c>
      <c r="F79" t="s">
        <v>223</v>
      </c>
      <c r="G79">
        <v>0</v>
      </c>
      <c r="H79">
        <v>0</v>
      </c>
      <c r="I79">
        <v>0</v>
      </c>
      <c r="J79" s="9">
        <v>-4664.22</v>
      </c>
      <c r="K79">
        <v>1</v>
      </c>
      <c r="L79">
        <v>0</v>
      </c>
      <c r="M79">
        <v>4664.22</v>
      </c>
      <c r="N79">
        <v>0</v>
      </c>
      <c r="O79">
        <v>0</v>
      </c>
      <c r="P79">
        <v>0</v>
      </c>
      <c r="Q79">
        <v>0</v>
      </c>
    </row>
    <row r="80" spans="1:17" x14ac:dyDescent="0.25">
      <c r="A80" t="s">
        <v>271</v>
      </c>
      <c r="B80" t="s">
        <v>219</v>
      </c>
      <c r="C80" t="s">
        <v>220</v>
      </c>
      <c r="D80" t="s">
        <v>364</v>
      </c>
      <c r="E80" t="s">
        <v>365</v>
      </c>
      <c r="F80" t="s">
        <v>223</v>
      </c>
      <c r="G80">
        <v>0</v>
      </c>
      <c r="H80">
        <v>0</v>
      </c>
      <c r="I80">
        <v>0</v>
      </c>
      <c r="J80" s="9">
        <v>250.36</v>
      </c>
      <c r="K80">
        <v>1</v>
      </c>
      <c r="L80">
        <v>0</v>
      </c>
      <c r="M80">
        <v>-250.36</v>
      </c>
      <c r="N80">
        <v>0</v>
      </c>
      <c r="O80">
        <v>0</v>
      </c>
      <c r="P80">
        <v>0</v>
      </c>
      <c r="Q80">
        <v>0</v>
      </c>
    </row>
    <row r="81" spans="1:17" x14ac:dyDescent="0.25">
      <c r="A81" t="s">
        <v>271</v>
      </c>
      <c r="B81" t="s">
        <v>219</v>
      </c>
      <c r="C81" t="s">
        <v>366</v>
      </c>
      <c r="D81" t="s">
        <v>367</v>
      </c>
      <c r="E81" t="s">
        <v>368</v>
      </c>
      <c r="F81" t="s">
        <v>223</v>
      </c>
      <c r="G81">
        <v>0</v>
      </c>
      <c r="H81">
        <v>0</v>
      </c>
      <c r="I81">
        <v>0</v>
      </c>
      <c r="J81" s="9">
        <v>1688.52</v>
      </c>
      <c r="K81">
        <v>1</v>
      </c>
      <c r="L81">
        <v>0</v>
      </c>
      <c r="M81">
        <v>-1688.52</v>
      </c>
      <c r="N81">
        <v>0</v>
      </c>
      <c r="O81">
        <v>0</v>
      </c>
      <c r="P81">
        <v>0</v>
      </c>
      <c r="Q81">
        <v>0</v>
      </c>
    </row>
    <row r="82" spans="1:17" x14ac:dyDescent="0.25">
      <c r="A82" t="s">
        <v>271</v>
      </c>
      <c r="B82" t="s">
        <v>219</v>
      </c>
      <c r="C82" t="s">
        <v>369</v>
      </c>
      <c r="D82" t="s">
        <v>370</v>
      </c>
      <c r="E82" t="s">
        <v>371</v>
      </c>
      <c r="F82" t="s">
        <v>223</v>
      </c>
      <c r="G82">
        <v>0</v>
      </c>
      <c r="H82">
        <v>0</v>
      </c>
      <c r="I82">
        <v>0</v>
      </c>
      <c r="J82" s="9">
        <v>-1688.52</v>
      </c>
      <c r="K82">
        <v>1</v>
      </c>
      <c r="L82">
        <v>0</v>
      </c>
      <c r="M82">
        <v>1688.52</v>
      </c>
      <c r="N82">
        <v>0</v>
      </c>
      <c r="O82">
        <v>0</v>
      </c>
      <c r="P82">
        <v>0</v>
      </c>
      <c r="Q82">
        <v>0</v>
      </c>
    </row>
    <row r="83" spans="1:17" x14ac:dyDescent="0.25">
      <c r="A83" t="s">
        <v>271</v>
      </c>
      <c r="B83" t="s">
        <v>219</v>
      </c>
      <c r="C83" t="s">
        <v>372</v>
      </c>
      <c r="D83" t="s">
        <v>373</v>
      </c>
      <c r="E83" t="s">
        <v>374</v>
      </c>
      <c r="F83" t="s">
        <v>223</v>
      </c>
      <c r="G83">
        <v>0</v>
      </c>
      <c r="H83">
        <v>0</v>
      </c>
      <c r="I83">
        <v>0</v>
      </c>
      <c r="J83" s="9">
        <v>-8.1999999999999993</v>
      </c>
      <c r="K83">
        <v>1</v>
      </c>
      <c r="L83">
        <v>0</v>
      </c>
      <c r="M83">
        <v>8.1999999999999993</v>
      </c>
      <c r="N83">
        <v>0</v>
      </c>
      <c r="O83">
        <v>0</v>
      </c>
      <c r="P83">
        <v>0</v>
      </c>
      <c r="Q83">
        <v>0</v>
      </c>
    </row>
    <row r="84" spans="1:17" x14ac:dyDescent="0.25">
      <c r="A84" t="s">
        <v>271</v>
      </c>
      <c r="B84" t="s">
        <v>219</v>
      </c>
      <c r="C84" t="s">
        <v>375</v>
      </c>
      <c r="D84" t="s">
        <v>376</v>
      </c>
      <c r="E84" t="s">
        <v>377</v>
      </c>
      <c r="F84" t="s">
        <v>223</v>
      </c>
      <c r="G84">
        <v>0</v>
      </c>
      <c r="H84">
        <v>0</v>
      </c>
      <c r="I84">
        <v>0</v>
      </c>
      <c r="J84" s="9">
        <v>1471.84</v>
      </c>
      <c r="K84">
        <v>1</v>
      </c>
      <c r="L84">
        <v>0</v>
      </c>
      <c r="M84">
        <v>-1471.84</v>
      </c>
      <c r="N84">
        <v>0</v>
      </c>
      <c r="O84">
        <v>0</v>
      </c>
      <c r="P84">
        <v>0</v>
      </c>
      <c r="Q84">
        <v>0</v>
      </c>
    </row>
    <row r="85" spans="1:17" x14ac:dyDescent="0.25">
      <c r="A85" t="s">
        <v>271</v>
      </c>
      <c r="B85" t="s">
        <v>219</v>
      </c>
      <c r="C85" t="s">
        <v>378</v>
      </c>
      <c r="D85" t="s">
        <v>379</v>
      </c>
      <c r="E85" t="s">
        <v>380</v>
      </c>
      <c r="F85" t="s">
        <v>223</v>
      </c>
      <c r="G85">
        <v>0</v>
      </c>
      <c r="H85">
        <v>0</v>
      </c>
      <c r="I85">
        <v>0</v>
      </c>
      <c r="J85" s="9">
        <v>-86356.39</v>
      </c>
      <c r="K85">
        <v>1</v>
      </c>
      <c r="L85">
        <v>0</v>
      </c>
      <c r="M85">
        <v>86356.39</v>
      </c>
      <c r="N85">
        <v>0</v>
      </c>
      <c r="O85">
        <v>0</v>
      </c>
      <c r="P85">
        <v>0</v>
      </c>
      <c r="Q85">
        <v>0</v>
      </c>
    </row>
    <row r="86" spans="1:17" x14ac:dyDescent="0.25">
      <c r="A86" t="s">
        <v>271</v>
      </c>
      <c r="B86" t="s">
        <v>219</v>
      </c>
      <c r="C86" t="s">
        <v>381</v>
      </c>
      <c r="D86" t="s">
        <v>382</v>
      </c>
      <c r="E86" t="s">
        <v>383</v>
      </c>
      <c r="F86" t="s">
        <v>223</v>
      </c>
      <c r="G86">
        <v>0</v>
      </c>
      <c r="H86">
        <v>0</v>
      </c>
      <c r="I86">
        <v>0</v>
      </c>
      <c r="J86" s="9">
        <v>-3814</v>
      </c>
      <c r="K86">
        <v>1</v>
      </c>
      <c r="L86">
        <v>0</v>
      </c>
      <c r="M86">
        <v>3814</v>
      </c>
      <c r="N86">
        <v>0</v>
      </c>
      <c r="O86">
        <v>0</v>
      </c>
      <c r="P86">
        <v>0</v>
      </c>
      <c r="Q86">
        <v>0</v>
      </c>
    </row>
    <row r="87" spans="1:17" x14ac:dyDescent="0.25">
      <c r="A87" t="s">
        <v>271</v>
      </c>
      <c r="B87" t="s">
        <v>219</v>
      </c>
      <c r="C87" t="s">
        <v>384</v>
      </c>
      <c r="D87" t="s">
        <v>385</v>
      </c>
      <c r="E87" t="s">
        <v>386</v>
      </c>
      <c r="F87" t="s">
        <v>223</v>
      </c>
      <c r="G87">
        <v>0</v>
      </c>
      <c r="H87">
        <v>0</v>
      </c>
      <c r="I87">
        <v>0</v>
      </c>
      <c r="J87" s="9">
        <v>-1882.12</v>
      </c>
      <c r="K87">
        <v>1</v>
      </c>
      <c r="L87">
        <v>0</v>
      </c>
      <c r="M87">
        <v>1882.12</v>
      </c>
      <c r="N87">
        <v>0</v>
      </c>
      <c r="O87">
        <v>0</v>
      </c>
      <c r="P87">
        <v>0</v>
      </c>
      <c r="Q87">
        <v>0</v>
      </c>
    </row>
    <row r="88" spans="1:17" x14ac:dyDescent="0.25">
      <c r="A88" t="s">
        <v>271</v>
      </c>
      <c r="B88" t="s">
        <v>219</v>
      </c>
      <c r="C88" t="s">
        <v>387</v>
      </c>
      <c r="D88" t="s">
        <v>388</v>
      </c>
      <c r="E88" t="s">
        <v>389</v>
      </c>
      <c r="F88" t="s">
        <v>223</v>
      </c>
      <c r="G88">
        <v>0</v>
      </c>
      <c r="H88">
        <v>0</v>
      </c>
      <c r="I88">
        <v>0</v>
      </c>
      <c r="J88" s="9">
        <v>-152.34</v>
      </c>
      <c r="K88">
        <v>1</v>
      </c>
      <c r="L88">
        <v>0</v>
      </c>
      <c r="M88">
        <v>152.34</v>
      </c>
      <c r="N88">
        <v>0</v>
      </c>
      <c r="O88">
        <v>0</v>
      </c>
      <c r="P88">
        <v>0</v>
      </c>
      <c r="Q88">
        <v>0</v>
      </c>
    </row>
    <row r="89" spans="1:17" x14ac:dyDescent="0.25">
      <c r="A89" t="s">
        <v>271</v>
      </c>
      <c r="B89" t="s">
        <v>219</v>
      </c>
      <c r="C89" t="s">
        <v>390</v>
      </c>
      <c r="D89" t="s">
        <v>391</v>
      </c>
      <c r="E89" t="s">
        <v>392</v>
      </c>
      <c r="F89" t="s">
        <v>223</v>
      </c>
      <c r="G89">
        <v>0</v>
      </c>
      <c r="H89">
        <v>0</v>
      </c>
      <c r="I89">
        <v>0</v>
      </c>
      <c r="J89" s="9">
        <v>1234.04</v>
      </c>
      <c r="K89">
        <v>1</v>
      </c>
      <c r="L89">
        <v>0</v>
      </c>
      <c r="M89">
        <v>-1234.04</v>
      </c>
      <c r="N89">
        <v>0</v>
      </c>
      <c r="O89">
        <v>0</v>
      </c>
      <c r="P89">
        <v>0</v>
      </c>
      <c r="Q89">
        <v>0</v>
      </c>
    </row>
    <row r="90" spans="1:17" x14ac:dyDescent="0.25">
      <c r="A90" t="s">
        <v>271</v>
      </c>
      <c r="B90" t="s">
        <v>219</v>
      </c>
      <c r="C90" t="s">
        <v>358</v>
      </c>
      <c r="D90" t="s">
        <v>393</v>
      </c>
      <c r="E90" t="s">
        <v>394</v>
      </c>
      <c r="F90" t="s">
        <v>223</v>
      </c>
      <c r="G90">
        <v>0</v>
      </c>
      <c r="H90">
        <v>0</v>
      </c>
      <c r="I90">
        <v>0</v>
      </c>
      <c r="J90" s="9">
        <v>-26705491.82</v>
      </c>
      <c r="K90">
        <v>1</v>
      </c>
      <c r="L90">
        <v>0</v>
      </c>
      <c r="M90">
        <v>26705491.82</v>
      </c>
      <c r="N90">
        <v>0</v>
      </c>
      <c r="O90">
        <v>0</v>
      </c>
      <c r="P90">
        <v>0</v>
      </c>
      <c r="Q90">
        <v>0</v>
      </c>
    </row>
    <row r="91" spans="1:17" s="4" customFormat="1" ht="17.25" customHeight="1" x14ac:dyDescent="0.25">
      <c r="A91" s="4" t="s">
        <v>271</v>
      </c>
      <c r="B91" s="4" t="s">
        <v>219</v>
      </c>
      <c r="C91" s="4" t="s">
        <v>358</v>
      </c>
      <c r="D91" s="4" t="s">
        <v>393</v>
      </c>
      <c r="E91" s="4" t="s">
        <v>394</v>
      </c>
      <c r="F91" s="4" t="s">
        <v>223</v>
      </c>
      <c r="G91" s="4">
        <v>0</v>
      </c>
      <c r="H91" s="4">
        <v>0</v>
      </c>
      <c r="I91" s="4">
        <v>0</v>
      </c>
      <c r="J91" s="8">
        <v>72900682.400000006</v>
      </c>
      <c r="K91" s="4">
        <v>1</v>
      </c>
      <c r="L91" s="4">
        <v>0</v>
      </c>
      <c r="M91" s="4">
        <v>-72900682.400000006</v>
      </c>
      <c r="N91" s="4">
        <v>0</v>
      </c>
      <c r="O91" s="4">
        <v>0</v>
      </c>
      <c r="P91" s="4">
        <v>0</v>
      </c>
      <c r="Q91" s="4">
        <v>0</v>
      </c>
    </row>
    <row r="92" spans="1:17" x14ac:dyDescent="0.25">
      <c r="A92" t="s">
        <v>271</v>
      </c>
      <c r="B92" t="s">
        <v>219</v>
      </c>
      <c r="C92" t="s">
        <v>358</v>
      </c>
      <c r="D92" t="s">
        <v>393</v>
      </c>
      <c r="E92" t="s">
        <v>394</v>
      </c>
      <c r="F92" t="s">
        <v>223</v>
      </c>
      <c r="G92">
        <v>0</v>
      </c>
      <c r="H92">
        <v>0</v>
      </c>
      <c r="I92">
        <v>0</v>
      </c>
      <c r="J92" s="9">
        <v>-306268.02</v>
      </c>
      <c r="K92">
        <v>1</v>
      </c>
      <c r="L92">
        <v>0</v>
      </c>
      <c r="M92">
        <v>306268.02</v>
      </c>
      <c r="N92">
        <v>0</v>
      </c>
      <c r="O92">
        <v>0</v>
      </c>
      <c r="P92">
        <v>0</v>
      </c>
      <c r="Q92">
        <v>0</v>
      </c>
    </row>
    <row r="93" spans="1:17" x14ac:dyDescent="0.25">
      <c r="A93" t="s">
        <v>271</v>
      </c>
      <c r="B93" t="s">
        <v>219</v>
      </c>
      <c r="C93" t="s">
        <v>395</v>
      </c>
      <c r="D93" t="s">
        <v>396</v>
      </c>
      <c r="E93" t="s">
        <v>397</v>
      </c>
      <c r="F93" t="s">
        <v>223</v>
      </c>
      <c r="G93">
        <v>0</v>
      </c>
      <c r="H93">
        <v>0</v>
      </c>
      <c r="I93">
        <v>0</v>
      </c>
      <c r="J93" s="9">
        <v>364.28</v>
      </c>
      <c r="K93">
        <v>1</v>
      </c>
      <c r="L93">
        <v>0</v>
      </c>
      <c r="M93">
        <v>-364.28</v>
      </c>
      <c r="N93">
        <v>0</v>
      </c>
      <c r="O93">
        <v>0</v>
      </c>
      <c r="P93">
        <v>0</v>
      </c>
      <c r="Q93">
        <v>0</v>
      </c>
    </row>
    <row r="94" spans="1:17" x14ac:dyDescent="0.25">
      <c r="A94" t="s">
        <v>271</v>
      </c>
      <c r="B94" t="s">
        <v>219</v>
      </c>
      <c r="C94" t="s">
        <v>398</v>
      </c>
      <c r="D94" t="s">
        <v>399</v>
      </c>
      <c r="E94" t="s">
        <v>400</v>
      </c>
      <c r="F94" t="s">
        <v>223</v>
      </c>
      <c r="G94">
        <v>0</v>
      </c>
      <c r="H94">
        <v>0</v>
      </c>
      <c r="I94">
        <v>0</v>
      </c>
      <c r="J94" s="9">
        <v>3154.84</v>
      </c>
      <c r="K94">
        <v>1</v>
      </c>
      <c r="L94">
        <v>0</v>
      </c>
      <c r="M94">
        <v>-3154.84</v>
      </c>
      <c r="N94">
        <v>0</v>
      </c>
      <c r="O94">
        <v>0</v>
      </c>
      <c r="P94">
        <v>0</v>
      </c>
      <c r="Q94">
        <v>0</v>
      </c>
    </row>
    <row r="95" spans="1:17" x14ac:dyDescent="0.25">
      <c r="A95" t="s">
        <v>271</v>
      </c>
      <c r="B95" t="s">
        <v>219</v>
      </c>
      <c r="C95" t="s">
        <v>401</v>
      </c>
      <c r="D95" t="s">
        <v>402</v>
      </c>
      <c r="E95" t="s">
        <v>403</v>
      </c>
      <c r="F95" t="s">
        <v>223</v>
      </c>
      <c r="G95">
        <v>0</v>
      </c>
      <c r="H95">
        <v>0</v>
      </c>
      <c r="I95">
        <v>0</v>
      </c>
      <c r="J95" s="9">
        <v>-553</v>
      </c>
      <c r="K95">
        <v>1</v>
      </c>
      <c r="L95">
        <v>0</v>
      </c>
      <c r="M95">
        <v>553</v>
      </c>
      <c r="N95">
        <v>0</v>
      </c>
      <c r="O95">
        <v>0</v>
      </c>
      <c r="P95">
        <v>0</v>
      </c>
      <c r="Q95">
        <v>0</v>
      </c>
    </row>
    <row r="96" spans="1:17" x14ac:dyDescent="0.25">
      <c r="A96" t="s">
        <v>271</v>
      </c>
      <c r="B96" t="s">
        <v>219</v>
      </c>
      <c r="C96" t="s">
        <v>251</v>
      </c>
      <c r="D96" t="s">
        <v>404</v>
      </c>
      <c r="E96" t="s">
        <v>405</v>
      </c>
      <c r="F96" t="s">
        <v>223</v>
      </c>
      <c r="G96">
        <v>0</v>
      </c>
      <c r="H96">
        <v>0</v>
      </c>
      <c r="I96">
        <v>0</v>
      </c>
      <c r="J96" s="9">
        <v>-3814</v>
      </c>
      <c r="K96">
        <v>1</v>
      </c>
      <c r="L96">
        <v>0</v>
      </c>
      <c r="M96">
        <v>3814</v>
      </c>
      <c r="N96">
        <v>0</v>
      </c>
      <c r="O96">
        <v>0</v>
      </c>
      <c r="P96">
        <v>0</v>
      </c>
      <c r="Q96">
        <v>0</v>
      </c>
    </row>
    <row r="97" spans="1:17" x14ac:dyDescent="0.25">
      <c r="A97" t="s">
        <v>271</v>
      </c>
      <c r="B97" t="s">
        <v>219</v>
      </c>
      <c r="C97" t="s">
        <v>251</v>
      </c>
      <c r="D97" t="s">
        <v>404</v>
      </c>
      <c r="E97" t="s">
        <v>405</v>
      </c>
      <c r="F97" t="s">
        <v>223</v>
      </c>
      <c r="G97">
        <v>0</v>
      </c>
      <c r="H97">
        <v>0</v>
      </c>
      <c r="I97">
        <v>0</v>
      </c>
      <c r="J97" s="9">
        <v>-640.42999999999995</v>
      </c>
      <c r="K97">
        <v>1</v>
      </c>
      <c r="L97">
        <v>0</v>
      </c>
      <c r="M97">
        <v>640.42999999999995</v>
      </c>
      <c r="N97">
        <v>0</v>
      </c>
      <c r="O97">
        <v>0</v>
      </c>
      <c r="P97">
        <v>0</v>
      </c>
      <c r="Q97">
        <v>0</v>
      </c>
    </row>
    <row r="98" spans="1:17" x14ac:dyDescent="0.25">
      <c r="A98" t="s">
        <v>271</v>
      </c>
      <c r="B98" t="s">
        <v>219</v>
      </c>
      <c r="C98" t="s">
        <v>251</v>
      </c>
      <c r="D98" t="s">
        <v>404</v>
      </c>
      <c r="E98" t="s">
        <v>405</v>
      </c>
      <c r="F98" t="s">
        <v>223</v>
      </c>
      <c r="G98">
        <v>0</v>
      </c>
      <c r="H98">
        <v>0</v>
      </c>
      <c r="I98">
        <v>0</v>
      </c>
      <c r="J98" s="9">
        <v>-1063.0899999999999</v>
      </c>
      <c r="K98">
        <v>1</v>
      </c>
      <c r="L98">
        <v>0</v>
      </c>
      <c r="M98">
        <v>1063.0899999999999</v>
      </c>
      <c r="N98">
        <v>0</v>
      </c>
      <c r="O98">
        <v>0</v>
      </c>
      <c r="P98">
        <v>0</v>
      </c>
      <c r="Q98">
        <v>0</v>
      </c>
    </row>
    <row r="99" spans="1:17" x14ac:dyDescent="0.25">
      <c r="A99" t="s">
        <v>271</v>
      </c>
      <c r="B99" t="s">
        <v>219</v>
      </c>
      <c r="C99" t="s">
        <v>406</v>
      </c>
      <c r="D99" t="s">
        <v>407</v>
      </c>
      <c r="E99" t="s">
        <v>408</v>
      </c>
      <c r="F99" t="s">
        <v>223</v>
      </c>
      <c r="G99">
        <v>0</v>
      </c>
      <c r="H99">
        <v>0</v>
      </c>
      <c r="I99">
        <v>0</v>
      </c>
      <c r="J99" s="9">
        <v>-1176.6199999999999</v>
      </c>
      <c r="K99">
        <v>1</v>
      </c>
      <c r="L99">
        <v>0</v>
      </c>
      <c r="M99">
        <v>1176.6199999999999</v>
      </c>
      <c r="N99">
        <v>0</v>
      </c>
      <c r="O99">
        <v>0</v>
      </c>
      <c r="P99">
        <v>0</v>
      </c>
      <c r="Q99">
        <v>0</v>
      </c>
    </row>
    <row r="100" spans="1:17" x14ac:dyDescent="0.25">
      <c r="A100" t="s">
        <v>271</v>
      </c>
      <c r="B100" t="s">
        <v>219</v>
      </c>
      <c r="C100" t="s">
        <v>409</v>
      </c>
      <c r="D100" t="s">
        <v>410</v>
      </c>
      <c r="E100" t="s">
        <v>411</v>
      </c>
      <c r="F100" t="s">
        <v>223</v>
      </c>
      <c r="G100">
        <v>0</v>
      </c>
      <c r="H100">
        <v>0</v>
      </c>
      <c r="I100">
        <v>0</v>
      </c>
      <c r="J100" s="9">
        <v>1154.21</v>
      </c>
      <c r="K100">
        <v>1</v>
      </c>
      <c r="L100">
        <v>0</v>
      </c>
      <c r="M100">
        <v>-1154.21</v>
      </c>
      <c r="N100">
        <v>0</v>
      </c>
      <c r="O100">
        <v>0</v>
      </c>
      <c r="P100">
        <v>0</v>
      </c>
      <c r="Q100">
        <v>0</v>
      </c>
    </row>
    <row r="101" spans="1:17" x14ac:dyDescent="0.25">
      <c r="A101" t="s">
        <v>271</v>
      </c>
      <c r="B101" t="s">
        <v>219</v>
      </c>
      <c r="C101" t="s">
        <v>412</v>
      </c>
      <c r="D101" t="s">
        <v>413</v>
      </c>
      <c r="E101" t="s">
        <v>414</v>
      </c>
      <c r="F101" t="s">
        <v>223</v>
      </c>
      <c r="G101">
        <v>0</v>
      </c>
      <c r="H101">
        <v>0</v>
      </c>
      <c r="I101">
        <v>0</v>
      </c>
      <c r="J101" s="9">
        <v>3192.01</v>
      </c>
      <c r="K101">
        <v>1</v>
      </c>
      <c r="L101">
        <v>0</v>
      </c>
      <c r="M101">
        <v>-3192.01</v>
      </c>
      <c r="N101">
        <v>0</v>
      </c>
      <c r="O101">
        <v>0</v>
      </c>
      <c r="P101">
        <v>0</v>
      </c>
      <c r="Q101">
        <v>0</v>
      </c>
    </row>
    <row r="102" spans="1:17" x14ac:dyDescent="0.25">
      <c r="A102" t="s">
        <v>271</v>
      </c>
      <c r="B102" t="s">
        <v>219</v>
      </c>
      <c r="C102" t="s">
        <v>415</v>
      </c>
      <c r="D102" t="s">
        <v>416</v>
      </c>
      <c r="E102" t="s">
        <v>417</v>
      </c>
      <c r="F102" t="s">
        <v>223</v>
      </c>
      <c r="G102">
        <v>0</v>
      </c>
      <c r="H102">
        <v>0</v>
      </c>
      <c r="I102">
        <v>0</v>
      </c>
      <c r="J102" s="9">
        <v>35940.65</v>
      </c>
      <c r="K102">
        <v>1</v>
      </c>
      <c r="L102">
        <v>0</v>
      </c>
      <c r="M102">
        <v>-35940.65</v>
      </c>
      <c r="N102">
        <v>0</v>
      </c>
      <c r="O102">
        <v>0</v>
      </c>
      <c r="P102">
        <v>0</v>
      </c>
      <c r="Q102">
        <v>0</v>
      </c>
    </row>
    <row r="103" spans="1:17" x14ac:dyDescent="0.25">
      <c r="A103" t="s">
        <v>271</v>
      </c>
      <c r="B103" t="s">
        <v>219</v>
      </c>
      <c r="C103" t="s">
        <v>418</v>
      </c>
      <c r="D103" t="s">
        <v>419</v>
      </c>
      <c r="E103" t="s">
        <v>420</v>
      </c>
      <c r="F103" t="s">
        <v>223</v>
      </c>
      <c r="G103">
        <v>0</v>
      </c>
      <c r="H103">
        <v>0</v>
      </c>
      <c r="I103">
        <v>0</v>
      </c>
      <c r="J103" s="9">
        <v>-1503035.18</v>
      </c>
      <c r="K103">
        <v>1</v>
      </c>
      <c r="L103">
        <v>0</v>
      </c>
      <c r="M103">
        <v>1503035.18</v>
      </c>
      <c r="N103">
        <v>0</v>
      </c>
      <c r="O103">
        <v>0</v>
      </c>
      <c r="P103">
        <v>0</v>
      </c>
      <c r="Q103">
        <v>0</v>
      </c>
    </row>
    <row r="104" spans="1:17" x14ac:dyDescent="0.25">
      <c r="A104" t="s">
        <v>271</v>
      </c>
      <c r="B104" t="s">
        <v>219</v>
      </c>
      <c r="C104" t="s">
        <v>421</v>
      </c>
      <c r="D104" t="s">
        <v>422</v>
      </c>
      <c r="E104" t="s">
        <v>423</v>
      </c>
      <c r="F104" t="s">
        <v>223</v>
      </c>
      <c r="G104">
        <v>0</v>
      </c>
      <c r="H104">
        <v>0</v>
      </c>
      <c r="I104">
        <v>0</v>
      </c>
      <c r="J104" s="9">
        <v>2076.3000000000002</v>
      </c>
      <c r="K104">
        <v>1</v>
      </c>
      <c r="L104">
        <v>0</v>
      </c>
      <c r="M104">
        <v>-2076.3000000000002</v>
      </c>
      <c r="N104">
        <v>0</v>
      </c>
      <c r="O104">
        <v>0</v>
      </c>
      <c r="P104">
        <v>0</v>
      </c>
      <c r="Q104">
        <v>0</v>
      </c>
    </row>
    <row r="105" spans="1:17" x14ac:dyDescent="0.25">
      <c r="A105" t="s">
        <v>271</v>
      </c>
      <c r="B105" t="s">
        <v>219</v>
      </c>
      <c r="C105" t="s">
        <v>289</v>
      </c>
      <c r="D105" t="s">
        <v>424</v>
      </c>
      <c r="E105" t="s">
        <v>425</v>
      </c>
      <c r="F105" t="s">
        <v>223</v>
      </c>
      <c r="G105">
        <v>0</v>
      </c>
      <c r="H105">
        <v>0</v>
      </c>
      <c r="I105">
        <v>0</v>
      </c>
      <c r="J105" s="9">
        <v>683969.57</v>
      </c>
      <c r="K105">
        <v>1</v>
      </c>
      <c r="L105">
        <v>0</v>
      </c>
      <c r="M105">
        <v>-683969.57</v>
      </c>
      <c r="N105">
        <v>0</v>
      </c>
      <c r="O105">
        <v>0</v>
      </c>
      <c r="P105">
        <v>0</v>
      </c>
      <c r="Q105">
        <v>0</v>
      </c>
    </row>
    <row r="106" spans="1:17" x14ac:dyDescent="0.25">
      <c r="A106" t="s">
        <v>271</v>
      </c>
      <c r="B106" t="s">
        <v>219</v>
      </c>
      <c r="C106" t="s">
        <v>378</v>
      </c>
      <c r="D106" t="s">
        <v>426</v>
      </c>
      <c r="E106" t="s">
        <v>427</v>
      </c>
      <c r="F106" t="s">
        <v>223</v>
      </c>
      <c r="G106">
        <v>0</v>
      </c>
      <c r="H106">
        <v>0</v>
      </c>
      <c r="I106">
        <v>0</v>
      </c>
      <c r="J106" s="9">
        <v>86356.39</v>
      </c>
      <c r="K106">
        <v>1</v>
      </c>
      <c r="L106">
        <v>0</v>
      </c>
      <c r="M106">
        <v>-86356.39</v>
      </c>
      <c r="N106">
        <v>0</v>
      </c>
      <c r="O106">
        <v>0</v>
      </c>
      <c r="P106">
        <v>0</v>
      </c>
      <c r="Q106">
        <v>0</v>
      </c>
    </row>
    <row r="107" spans="1:17" x14ac:dyDescent="0.25">
      <c r="A107" t="s">
        <v>271</v>
      </c>
      <c r="B107" t="s">
        <v>219</v>
      </c>
      <c r="C107" t="s">
        <v>235</v>
      </c>
      <c r="D107" t="s">
        <v>428</v>
      </c>
      <c r="E107" t="s">
        <v>429</v>
      </c>
      <c r="F107" t="s">
        <v>223</v>
      </c>
      <c r="G107">
        <v>0</v>
      </c>
      <c r="H107">
        <v>0</v>
      </c>
      <c r="I107">
        <v>0</v>
      </c>
      <c r="J107" s="9">
        <v>27060118.32</v>
      </c>
      <c r="K107">
        <v>1</v>
      </c>
      <c r="L107">
        <v>0</v>
      </c>
      <c r="M107">
        <v>-27060118.32</v>
      </c>
      <c r="N107">
        <v>0</v>
      </c>
      <c r="O107">
        <v>0</v>
      </c>
      <c r="P107">
        <v>0</v>
      </c>
      <c r="Q107">
        <v>0</v>
      </c>
    </row>
    <row r="108" spans="1:17" x14ac:dyDescent="0.25">
      <c r="A108" t="s">
        <v>271</v>
      </c>
      <c r="B108" t="s">
        <v>219</v>
      </c>
      <c r="C108" t="s">
        <v>245</v>
      </c>
      <c r="D108" t="s">
        <v>430</v>
      </c>
      <c r="E108" t="s">
        <v>431</v>
      </c>
      <c r="F108" t="s">
        <v>223</v>
      </c>
      <c r="G108">
        <v>0</v>
      </c>
      <c r="H108">
        <v>0</v>
      </c>
      <c r="I108">
        <v>0</v>
      </c>
      <c r="J108" s="9">
        <v>-1503035.18</v>
      </c>
      <c r="K108">
        <v>1</v>
      </c>
      <c r="L108">
        <v>0</v>
      </c>
      <c r="M108">
        <v>1503035.18</v>
      </c>
      <c r="N108">
        <v>0</v>
      </c>
      <c r="O108">
        <v>0</v>
      </c>
      <c r="P108">
        <v>0</v>
      </c>
      <c r="Q108">
        <v>0</v>
      </c>
    </row>
    <row r="109" spans="1:17" x14ac:dyDescent="0.25">
      <c r="A109" t="s">
        <v>271</v>
      </c>
      <c r="B109" t="s">
        <v>219</v>
      </c>
      <c r="C109" t="s">
        <v>251</v>
      </c>
      <c r="D109" t="s">
        <v>432</v>
      </c>
      <c r="E109" t="s">
        <v>433</v>
      </c>
      <c r="F109" t="s">
        <v>223</v>
      </c>
      <c r="G109">
        <v>0</v>
      </c>
      <c r="H109">
        <v>0</v>
      </c>
      <c r="I109">
        <v>0</v>
      </c>
      <c r="J109" s="9">
        <v>-1503035.18</v>
      </c>
      <c r="K109">
        <v>1</v>
      </c>
      <c r="L109">
        <v>0</v>
      </c>
      <c r="M109">
        <v>1503035.18</v>
      </c>
      <c r="N109">
        <v>0</v>
      </c>
      <c r="O109">
        <v>0</v>
      </c>
      <c r="P109">
        <v>0</v>
      </c>
      <c r="Q109">
        <v>0</v>
      </c>
    </row>
    <row r="110" spans="1:17" x14ac:dyDescent="0.25">
      <c r="A110" t="s">
        <v>271</v>
      </c>
      <c r="B110" t="s">
        <v>219</v>
      </c>
      <c r="C110" t="s">
        <v>245</v>
      </c>
      <c r="D110" t="s">
        <v>434</v>
      </c>
      <c r="E110" t="s">
        <v>435</v>
      </c>
      <c r="F110" t="s">
        <v>223</v>
      </c>
      <c r="G110">
        <v>0</v>
      </c>
      <c r="H110">
        <v>0</v>
      </c>
      <c r="I110">
        <v>0</v>
      </c>
      <c r="J110" s="9">
        <v>1503035.18</v>
      </c>
      <c r="K110">
        <v>1</v>
      </c>
      <c r="L110">
        <v>0</v>
      </c>
      <c r="M110">
        <v>-1503035.18</v>
      </c>
      <c r="N110">
        <v>0</v>
      </c>
      <c r="O110">
        <v>0</v>
      </c>
      <c r="P110">
        <v>0</v>
      </c>
      <c r="Q110">
        <v>0</v>
      </c>
    </row>
    <row r="111" spans="1:17" x14ac:dyDescent="0.25">
      <c r="A111" t="s">
        <v>271</v>
      </c>
      <c r="B111" t="s">
        <v>219</v>
      </c>
      <c r="C111" t="s">
        <v>251</v>
      </c>
      <c r="D111" t="s">
        <v>436</v>
      </c>
      <c r="E111" t="s">
        <v>437</v>
      </c>
      <c r="F111" t="s">
        <v>223</v>
      </c>
      <c r="G111">
        <v>0</v>
      </c>
      <c r="H111">
        <v>0</v>
      </c>
      <c r="I111">
        <v>0</v>
      </c>
      <c r="J111" s="9">
        <v>1503035.18</v>
      </c>
      <c r="K111">
        <v>1</v>
      </c>
      <c r="L111">
        <v>0</v>
      </c>
      <c r="M111">
        <v>-1503035.18</v>
      </c>
      <c r="N111">
        <v>0</v>
      </c>
      <c r="O111">
        <v>0</v>
      </c>
      <c r="P111">
        <v>0</v>
      </c>
      <c r="Q111">
        <v>0</v>
      </c>
    </row>
    <row r="112" spans="1:17" x14ac:dyDescent="0.25">
      <c r="A112" t="s">
        <v>271</v>
      </c>
      <c r="B112" t="s">
        <v>219</v>
      </c>
      <c r="C112" t="s">
        <v>418</v>
      </c>
      <c r="D112" t="s">
        <v>438</v>
      </c>
      <c r="E112" t="s">
        <v>439</v>
      </c>
      <c r="F112" t="s">
        <v>223</v>
      </c>
      <c r="G112">
        <v>0</v>
      </c>
      <c r="H112">
        <v>0</v>
      </c>
      <c r="I112">
        <v>0</v>
      </c>
      <c r="J112" s="9">
        <v>1503035.18</v>
      </c>
      <c r="K112">
        <v>1</v>
      </c>
      <c r="L112">
        <v>0</v>
      </c>
      <c r="M112">
        <v>-1503035.18</v>
      </c>
      <c r="N112">
        <v>0</v>
      </c>
      <c r="O112">
        <v>0</v>
      </c>
      <c r="P112">
        <v>0</v>
      </c>
      <c r="Q112">
        <v>0</v>
      </c>
    </row>
    <row r="113" spans="1:17" x14ac:dyDescent="0.25">
      <c r="A113" t="s">
        <v>271</v>
      </c>
      <c r="B113" t="s">
        <v>219</v>
      </c>
      <c r="C113" t="s">
        <v>361</v>
      </c>
      <c r="D113" t="s">
        <v>440</v>
      </c>
      <c r="E113" t="s">
        <v>441</v>
      </c>
      <c r="F113" t="s">
        <v>223</v>
      </c>
      <c r="G113">
        <v>0</v>
      </c>
      <c r="H113">
        <v>0</v>
      </c>
      <c r="I113">
        <v>0</v>
      </c>
      <c r="J113" s="9">
        <v>421233</v>
      </c>
      <c r="K113">
        <v>1</v>
      </c>
      <c r="L113">
        <v>0</v>
      </c>
      <c r="M113">
        <v>-421233</v>
      </c>
      <c r="N113">
        <v>0</v>
      </c>
      <c r="O113">
        <v>0</v>
      </c>
      <c r="P113">
        <v>0</v>
      </c>
      <c r="Q113">
        <v>0</v>
      </c>
    </row>
    <row r="114" spans="1:17" x14ac:dyDescent="0.25">
      <c r="A114" t="s">
        <v>271</v>
      </c>
      <c r="B114" t="s">
        <v>219</v>
      </c>
      <c r="C114" t="s">
        <v>251</v>
      </c>
      <c r="D114" t="s">
        <v>442</v>
      </c>
      <c r="E114" t="s">
        <v>443</v>
      </c>
      <c r="F114" t="s">
        <v>223</v>
      </c>
      <c r="G114">
        <v>0</v>
      </c>
      <c r="H114">
        <v>0</v>
      </c>
      <c r="I114">
        <v>0</v>
      </c>
      <c r="J114" s="9">
        <v>421233</v>
      </c>
      <c r="K114">
        <v>1</v>
      </c>
      <c r="L114">
        <v>0</v>
      </c>
      <c r="M114">
        <v>-421233</v>
      </c>
      <c r="N114">
        <v>0</v>
      </c>
      <c r="O114">
        <v>0</v>
      </c>
      <c r="P114">
        <v>0</v>
      </c>
      <c r="Q114">
        <v>0</v>
      </c>
    </row>
    <row r="115" spans="1:17" x14ac:dyDescent="0.25">
      <c r="A115" t="s">
        <v>271</v>
      </c>
      <c r="B115" t="s">
        <v>219</v>
      </c>
      <c r="C115" t="s">
        <v>444</v>
      </c>
      <c r="D115" t="s">
        <v>445</v>
      </c>
      <c r="E115" t="s">
        <v>446</v>
      </c>
      <c r="F115" t="s">
        <v>223</v>
      </c>
      <c r="G115">
        <v>0</v>
      </c>
      <c r="H115">
        <v>0</v>
      </c>
      <c r="I115">
        <v>0</v>
      </c>
      <c r="J115" s="9">
        <v>421233</v>
      </c>
      <c r="K115">
        <v>1</v>
      </c>
      <c r="L115">
        <v>0</v>
      </c>
      <c r="M115">
        <v>-421233</v>
      </c>
      <c r="N115">
        <v>0</v>
      </c>
      <c r="O115">
        <v>0</v>
      </c>
      <c r="P115">
        <v>0</v>
      </c>
      <c r="Q115">
        <v>0</v>
      </c>
    </row>
    <row r="116" spans="1:17" x14ac:dyDescent="0.25">
      <c r="A116" t="s">
        <v>271</v>
      </c>
      <c r="B116" t="s">
        <v>219</v>
      </c>
      <c r="C116" t="s">
        <v>447</v>
      </c>
      <c r="D116" t="s">
        <v>448</v>
      </c>
      <c r="E116" t="s">
        <v>449</v>
      </c>
      <c r="F116" t="s">
        <v>223</v>
      </c>
      <c r="G116">
        <v>0</v>
      </c>
      <c r="H116">
        <v>0</v>
      </c>
      <c r="I116">
        <v>0</v>
      </c>
      <c r="J116" s="9">
        <v>421233</v>
      </c>
      <c r="K116">
        <v>1</v>
      </c>
      <c r="L116">
        <v>0</v>
      </c>
      <c r="M116">
        <v>-421233</v>
      </c>
      <c r="N116">
        <v>0</v>
      </c>
      <c r="O116">
        <v>0</v>
      </c>
      <c r="P116">
        <v>0</v>
      </c>
      <c r="Q116">
        <v>0</v>
      </c>
    </row>
    <row r="117" spans="1:17" x14ac:dyDescent="0.25">
      <c r="A117" t="s">
        <v>271</v>
      </c>
      <c r="B117" t="s">
        <v>219</v>
      </c>
      <c r="C117" t="s">
        <v>447</v>
      </c>
      <c r="D117" t="s">
        <v>450</v>
      </c>
      <c r="E117" t="s">
        <v>451</v>
      </c>
      <c r="F117" t="s">
        <v>223</v>
      </c>
      <c r="G117">
        <v>0</v>
      </c>
      <c r="H117">
        <v>0</v>
      </c>
      <c r="I117">
        <v>0</v>
      </c>
      <c r="J117" s="9">
        <v>-1068275.3799999999</v>
      </c>
      <c r="K117">
        <v>1</v>
      </c>
      <c r="L117">
        <v>0</v>
      </c>
      <c r="M117">
        <v>1068275.3799999999</v>
      </c>
      <c r="N117">
        <v>0</v>
      </c>
      <c r="O117">
        <v>0</v>
      </c>
      <c r="P117">
        <v>0</v>
      </c>
      <c r="Q117">
        <v>0</v>
      </c>
    </row>
    <row r="118" spans="1:17" x14ac:dyDescent="0.25">
      <c r="A118" t="s">
        <v>271</v>
      </c>
      <c r="B118" t="s">
        <v>219</v>
      </c>
      <c r="C118" t="s">
        <v>452</v>
      </c>
      <c r="D118" t="s">
        <v>453</v>
      </c>
      <c r="E118" t="s">
        <v>454</v>
      </c>
      <c r="F118" t="s">
        <v>223</v>
      </c>
      <c r="G118">
        <v>0</v>
      </c>
      <c r="H118">
        <v>0</v>
      </c>
      <c r="I118">
        <v>0</v>
      </c>
      <c r="J118" s="9">
        <v>1625797.31</v>
      </c>
      <c r="K118">
        <v>1</v>
      </c>
      <c r="L118">
        <v>0</v>
      </c>
      <c r="M118">
        <v>-1625797.31</v>
      </c>
      <c r="N118">
        <v>0</v>
      </c>
      <c r="O118">
        <v>0</v>
      </c>
      <c r="P118">
        <v>0</v>
      </c>
      <c r="Q118">
        <v>0</v>
      </c>
    </row>
    <row r="119" spans="1:17" x14ac:dyDescent="0.25">
      <c r="A119" t="s">
        <v>271</v>
      </c>
      <c r="B119" t="s">
        <v>219</v>
      </c>
      <c r="C119" t="s">
        <v>263</v>
      </c>
      <c r="D119" t="s">
        <v>455</v>
      </c>
      <c r="E119" t="s">
        <v>456</v>
      </c>
      <c r="F119" t="s">
        <v>223</v>
      </c>
      <c r="G119">
        <v>0</v>
      </c>
      <c r="H119">
        <v>0</v>
      </c>
      <c r="I119">
        <v>0</v>
      </c>
      <c r="J119" s="9">
        <v>-2244530.23</v>
      </c>
      <c r="K119">
        <v>1</v>
      </c>
      <c r="L119">
        <v>0</v>
      </c>
      <c r="M119">
        <v>2244530.23</v>
      </c>
      <c r="N119">
        <v>0</v>
      </c>
      <c r="O119">
        <v>0</v>
      </c>
      <c r="P119">
        <v>0</v>
      </c>
      <c r="Q119">
        <v>0</v>
      </c>
    </row>
    <row r="120" spans="1:17" x14ac:dyDescent="0.25">
      <c r="A120" t="s">
        <v>457</v>
      </c>
      <c r="B120" t="s">
        <v>219</v>
      </c>
      <c r="C120" t="s">
        <v>235</v>
      </c>
      <c r="D120" t="s">
        <v>236</v>
      </c>
      <c r="E120" t="s">
        <v>237</v>
      </c>
      <c r="F120" t="s">
        <v>223</v>
      </c>
      <c r="G120">
        <v>-291438</v>
      </c>
      <c r="H120">
        <v>0</v>
      </c>
      <c r="I120">
        <v>0</v>
      </c>
      <c r="J120" s="9">
        <v>0</v>
      </c>
      <c r="K120">
        <v>1</v>
      </c>
      <c r="L120">
        <v>0</v>
      </c>
      <c r="M120">
        <v>0</v>
      </c>
      <c r="N120">
        <v>291438</v>
      </c>
      <c r="O120">
        <v>0</v>
      </c>
      <c r="P120">
        <v>-291438</v>
      </c>
      <c r="Q120">
        <v>0</v>
      </c>
    </row>
    <row r="121" spans="1:17" x14ac:dyDescent="0.25">
      <c r="A121" t="s">
        <v>457</v>
      </c>
      <c r="B121" t="s">
        <v>219</v>
      </c>
      <c r="C121" t="s">
        <v>235</v>
      </c>
      <c r="D121" t="s">
        <v>428</v>
      </c>
      <c r="E121" t="s">
        <v>429</v>
      </c>
      <c r="F121" t="s">
        <v>223</v>
      </c>
      <c r="G121">
        <v>0</v>
      </c>
      <c r="H121">
        <v>0</v>
      </c>
      <c r="I121">
        <v>0</v>
      </c>
      <c r="J121" s="9">
        <v>-310082.03999999998</v>
      </c>
      <c r="K121">
        <v>1</v>
      </c>
      <c r="L121">
        <v>0</v>
      </c>
      <c r="M121">
        <v>310082.03999999998</v>
      </c>
      <c r="N121">
        <v>0</v>
      </c>
      <c r="O121">
        <v>0</v>
      </c>
      <c r="P121">
        <v>0</v>
      </c>
      <c r="Q121">
        <v>0</v>
      </c>
    </row>
    <row r="122" spans="1:17" x14ac:dyDescent="0.25">
      <c r="A122" t="s">
        <v>458</v>
      </c>
      <c r="B122" t="s">
        <v>219</v>
      </c>
      <c r="C122" t="s">
        <v>235</v>
      </c>
      <c r="D122" t="s">
        <v>236</v>
      </c>
      <c r="E122" t="s">
        <v>237</v>
      </c>
      <c r="F122" t="s">
        <v>223</v>
      </c>
      <c r="G122">
        <v>-2180000</v>
      </c>
      <c r="H122">
        <v>0</v>
      </c>
      <c r="I122">
        <v>0</v>
      </c>
      <c r="J122" s="9">
        <v>0</v>
      </c>
      <c r="K122">
        <v>1</v>
      </c>
      <c r="L122">
        <v>0</v>
      </c>
      <c r="M122">
        <v>0</v>
      </c>
      <c r="N122">
        <v>2180000</v>
      </c>
      <c r="O122">
        <v>0</v>
      </c>
      <c r="P122">
        <v>-2180000</v>
      </c>
      <c r="Q122">
        <v>0</v>
      </c>
    </row>
    <row r="123" spans="1:17" x14ac:dyDescent="0.25">
      <c r="A123" t="s">
        <v>458</v>
      </c>
      <c r="B123" t="s">
        <v>219</v>
      </c>
      <c r="C123" t="s">
        <v>459</v>
      </c>
      <c r="D123" t="s">
        <v>460</v>
      </c>
      <c r="E123" t="s">
        <v>461</v>
      </c>
      <c r="F123" t="s">
        <v>223</v>
      </c>
      <c r="G123">
        <v>0</v>
      </c>
      <c r="H123">
        <v>0</v>
      </c>
      <c r="I123">
        <v>0</v>
      </c>
      <c r="J123" s="9">
        <v>-99.82</v>
      </c>
      <c r="K123">
        <v>1</v>
      </c>
      <c r="L123">
        <v>0</v>
      </c>
      <c r="M123">
        <v>99.82</v>
      </c>
      <c r="N123">
        <v>0</v>
      </c>
      <c r="O123">
        <v>0</v>
      </c>
      <c r="P123">
        <v>0</v>
      </c>
      <c r="Q123">
        <v>0</v>
      </c>
    </row>
    <row r="124" spans="1:17" x14ac:dyDescent="0.25">
      <c r="A124" t="s">
        <v>458</v>
      </c>
      <c r="B124" t="s">
        <v>219</v>
      </c>
      <c r="C124" t="s">
        <v>462</v>
      </c>
      <c r="D124" t="s">
        <v>463</v>
      </c>
      <c r="E124" t="s">
        <v>464</v>
      </c>
      <c r="F124" t="s">
        <v>223</v>
      </c>
      <c r="G124">
        <v>0</v>
      </c>
      <c r="H124">
        <v>0</v>
      </c>
      <c r="I124">
        <v>0</v>
      </c>
      <c r="J124" s="9">
        <v>-524434.02</v>
      </c>
      <c r="K124">
        <v>1</v>
      </c>
      <c r="L124">
        <v>0</v>
      </c>
      <c r="M124">
        <v>524434.02</v>
      </c>
      <c r="N124">
        <v>0</v>
      </c>
      <c r="O124">
        <v>0</v>
      </c>
      <c r="P124">
        <v>0</v>
      </c>
      <c r="Q124">
        <v>0</v>
      </c>
    </row>
    <row r="125" spans="1:17" x14ac:dyDescent="0.25">
      <c r="A125" t="s">
        <v>458</v>
      </c>
      <c r="B125" t="s">
        <v>219</v>
      </c>
      <c r="C125" t="s">
        <v>465</v>
      </c>
      <c r="D125" t="s">
        <v>466</v>
      </c>
      <c r="E125" t="s">
        <v>467</v>
      </c>
      <c r="F125" t="s">
        <v>223</v>
      </c>
      <c r="G125">
        <v>0</v>
      </c>
      <c r="H125">
        <v>0</v>
      </c>
      <c r="I125">
        <v>0</v>
      </c>
      <c r="J125" s="9">
        <v>-598043.28</v>
      </c>
      <c r="K125">
        <v>1</v>
      </c>
      <c r="L125">
        <v>0</v>
      </c>
      <c r="M125">
        <v>598043.28</v>
      </c>
      <c r="N125">
        <v>0</v>
      </c>
      <c r="O125">
        <v>0</v>
      </c>
      <c r="P125">
        <v>0</v>
      </c>
      <c r="Q125">
        <v>0</v>
      </c>
    </row>
    <row r="126" spans="1:17" x14ac:dyDescent="0.25">
      <c r="A126" t="s">
        <v>458</v>
      </c>
      <c r="B126" t="s">
        <v>219</v>
      </c>
      <c r="C126" t="s">
        <v>468</v>
      </c>
      <c r="D126" t="s">
        <v>469</v>
      </c>
      <c r="E126" t="s">
        <v>470</v>
      </c>
      <c r="F126" t="s">
        <v>223</v>
      </c>
      <c r="G126">
        <v>0</v>
      </c>
      <c r="H126">
        <v>0</v>
      </c>
      <c r="I126">
        <v>0</v>
      </c>
      <c r="J126" s="9">
        <v>-484295.77</v>
      </c>
      <c r="K126">
        <v>1</v>
      </c>
      <c r="L126">
        <v>0</v>
      </c>
      <c r="M126">
        <v>484295.77</v>
      </c>
      <c r="N126">
        <v>0</v>
      </c>
      <c r="O126">
        <v>0</v>
      </c>
      <c r="P126">
        <v>0</v>
      </c>
      <c r="Q126">
        <v>0</v>
      </c>
    </row>
    <row r="127" spans="1:17" x14ac:dyDescent="0.25">
      <c r="A127" t="s">
        <v>471</v>
      </c>
      <c r="B127" t="s">
        <v>219</v>
      </c>
      <c r="C127" t="s">
        <v>235</v>
      </c>
      <c r="D127" t="s">
        <v>236</v>
      </c>
      <c r="E127" t="s">
        <v>237</v>
      </c>
      <c r="F127" t="s">
        <v>223</v>
      </c>
      <c r="G127">
        <v>-487224</v>
      </c>
      <c r="H127">
        <v>0</v>
      </c>
      <c r="I127">
        <v>0</v>
      </c>
      <c r="J127" s="9">
        <v>0</v>
      </c>
      <c r="K127">
        <v>1</v>
      </c>
      <c r="L127">
        <v>0</v>
      </c>
      <c r="M127">
        <v>0</v>
      </c>
      <c r="N127">
        <v>487224</v>
      </c>
      <c r="O127">
        <v>0</v>
      </c>
      <c r="P127">
        <v>-487224</v>
      </c>
      <c r="Q127">
        <v>0</v>
      </c>
    </row>
    <row r="128" spans="1:17" x14ac:dyDescent="0.25">
      <c r="A128" t="s">
        <v>471</v>
      </c>
      <c r="B128" t="s">
        <v>219</v>
      </c>
      <c r="C128" t="s">
        <v>235</v>
      </c>
      <c r="D128" t="s">
        <v>472</v>
      </c>
      <c r="E128" t="s">
        <v>473</v>
      </c>
      <c r="F128" t="s">
        <v>223</v>
      </c>
      <c r="G128">
        <v>-984538</v>
      </c>
      <c r="H128">
        <v>0</v>
      </c>
      <c r="I128">
        <v>0</v>
      </c>
      <c r="J128" s="9">
        <v>0</v>
      </c>
      <c r="K128">
        <v>1</v>
      </c>
      <c r="L128">
        <v>0</v>
      </c>
      <c r="M128">
        <v>0</v>
      </c>
      <c r="N128">
        <v>984538</v>
      </c>
      <c r="O128">
        <v>0</v>
      </c>
      <c r="P128">
        <v>-984538</v>
      </c>
      <c r="Q128">
        <v>0</v>
      </c>
    </row>
    <row r="129" spans="1:17" x14ac:dyDescent="0.25">
      <c r="A129" t="s">
        <v>471</v>
      </c>
      <c r="B129" t="s">
        <v>219</v>
      </c>
      <c r="C129" t="s">
        <v>452</v>
      </c>
      <c r="D129" t="s">
        <v>453</v>
      </c>
      <c r="E129" t="s">
        <v>454</v>
      </c>
      <c r="F129" t="s">
        <v>223</v>
      </c>
      <c r="G129">
        <v>0</v>
      </c>
      <c r="H129">
        <v>0</v>
      </c>
      <c r="I129">
        <v>0</v>
      </c>
      <c r="J129" s="9">
        <v>-1684932</v>
      </c>
      <c r="K129">
        <v>1</v>
      </c>
      <c r="L129">
        <v>0</v>
      </c>
      <c r="M129">
        <v>1684932</v>
      </c>
      <c r="N129">
        <v>0</v>
      </c>
      <c r="O129">
        <v>0</v>
      </c>
      <c r="P129">
        <v>0</v>
      </c>
      <c r="Q129">
        <v>0</v>
      </c>
    </row>
    <row r="130" spans="1:17" x14ac:dyDescent="0.25">
      <c r="A130" t="s">
        <v>474</v>
      </c>
      <c r="B130" t="s">
        <v>219</v>
      </c>
      <c r="C130" t="s">
        <v>235</v>
      </c>
      <c r="D130" t="s">
        <v>236</v>
      </c>
      <c r="E130" t="s">
        <v>237</v>
      </c>
      <c r="F130" t="s">
        <v>223</v>
      </c>
      <c r="G130">
        <v>-2650000</v>
      </c>
      <c r="H130">
        <v>0</v>
      </c>
      <c r="I130">
        <v>0</v>
      </c>
      <c r="J130" s="9">
        <v>0</v>
      </c>
      <c r="K130">
        <v>1</v>
      </c>
      <c r="L130">
        <v>0</v>
      </c>
      <c r="M130">
        <v>0</v>
      </c>
      <c r="N130">
        <v>2650000</v>
      </c>
      <c r="O130">
        <v>0</v>
      </c>
      <c r="P130">
        <v>-2650000</v>
      </c>
      <c r="Q130">
        <v>0</v>
      </c>
    </row>
    <row r="131" spans="1:17" x14ac:dyDescent="0.25">
      <c r="A131" t="s">
        <v>474</v>
      </c>
      <c r="B131" t="s">
        <v>219</v>
      </c>
      <c r="C131" t="s">
        <v>323</v>
      </c>
      <c r="D131" t="s">
        <v>475</v>
      </c>
      <c r="E131" t="s">
        <v>476</v>
      </c>
      <c r="F131" t="s">
        <v>223</v>
      </c>
      <c r="G131">
        <v>0</v>
      </c>
      <c r="H131">
        <v>0</v>
      </c>
      <c r="I131">
        <v>0</v>
      </c>
      <c r="J131" s="9">
        <v>-84422.1</v>
      </c>
      <c r="K131">
        <v>1</v>
      </c>
      <c r="L131">
        <v>0</v>
      </c>
      <c r="M131">
        <v>84422.1</v>
      </c>
      <c r="N131">
        <v>0</v>
      </c>
      <c r="O131">
        <v>0</v>
      </c>
      <c r="P131">
        <v>0</v>
      </c>
      <c r="Q131">
        <v>0</v>
      </c>
    </row>
    <row r="132" spans="1:17" x14ac:dyDescent="0.25">
      <c r="A132" t="s">
        <v>474</v>
      </c>
      <c r="B132" t="s">
        <v>219</v>
      </c>
      <c r="C132" t="s">
        <v>375</v>
      </c>
      <c r="D132" t="s">
        <v>477</v>
      </c>
      <c r="E132" t="s">
        <v>478</v>
      </c>
      <c r="F132" t="s">
        <v>223</v>
      </c>
      <c r="G132">
        <v>0</v>
      </c>
      <c r="H132">
        <v>0</v>
      </c>
      <c r="I132">
        <v>0</v>
      </c>
      <c r="J132" s="9">
        <v>61805.37</v>
      </c>
      <c r="K132">
        <v>1</v>
      </c>
      <c r="L132">
        <v>0</v>
      </c>
      <c r="M132">
        <v>-61805.37</v>
      </c>
      <c r="N132">
        <v>0</v>
      </c>
      <c r="O132">
        <v>0</v>
      </c>
      <c r="P132">
        <v>0</v>
      </c>
      <c r="Q132">
        <v>0</v>
      </c>
    </row>
    <row r="133" spans="1:17" x14ac:dyDescent="0.25">
      <c r="A133" t="s">
        <v>474</v>
      </c>
      <c r="B133" t="s">
        <v>219</v>
      </c>
      <c r="C133" t="s">
        <v>298</v>
      </c>
      <c r="D133" t="s">
        <v>243</v>
      </c>
      <c r="E133" t="s">
        <v>244</v>
      </c>
      <c r="F133" t="s">
        <v>223</v>
      </c>
      <c r="G133">
        <v>0</v>
      </c>
      <c r="H133">
        <v>0</v>
      </c>
      <c r="I133">
        <v>0</v>
      </c>
      <c r="J133" s="9">
        <v>-9688.41</v>
      </c>
      <c r="K133">
        <v>1</v>
      </c>
      <c r="L133">
        <v>0</v>
      </c>
      <c r="M133">
        <v>9688.41</v>
      </c>
      <c r="N133">
        <v>0</v>
      </c>
      <c r="O133">
        <v>0</v>
      </c>
      <c r="P133">
        <v>0</v>
      </c>
      <c r="Q133">
        <v>0</v>
      </c>
    </row>
    <row r="134" spans="1:17" x14ac:dyDescent="0.25">
      <c r="A134" t="s">
        <v>474</v>
      </c>
      <c r="B134" t="s">
        <v>219</v>
      </c>
      <c r="C134" t="s">
        <v>317</v>
      </c>
      <c r="D134" t="s">
        <v>479</v>
      </c>
      <c r="E134" t="s">
        <v>480</v>
      </c>
      <c r="F134" t="s">
        <v>223</v>
      </c>
      <c r="G134">
        <v>0</v>
      </c>
      <c r="H134">
        <v>0</v>
      </c>
      <c r="I134">
        <v>0</v>
      </c>
      <c r="J134" s="9">
        <v>-35205.65</v>
      </c>
      <c r="K134">
        <v>1</v>
      </c>
      <c r="L134">
        <v>0</v>
      </c>
      <c r="M134">
        <v>35205.65</v>
      </c>
      <c r="N134">
        <v>0</v>
      </c>
      <c r="O134">
        <v>0</v>
      </c>
      <c r="P134">
        <v>0</v>
      </c>
      <c r="Q134">
        <v>0</v>
      </c>
    </row>
    <row r="135" spans="1:17" x14ac:dyDescent="0.25">
      <c r="A135" t="s">
        <v>474</v>
      </c>
      <c r="B135" t="s">
        <v>219</v>
      </c>
      <c r="C135" t="s">
        <v>314</v>
      </c>
      <c r="D135" t="s">
        <v>481</v>
      </c>
      <c r="E135" t="s">
        <v>482</v>
      </c>
      <c r="F135" t="s">
        <v>223</v>
      </c>
      <c r="G135">
        <v>0</v>
      </c>
      <c r="H135">
        <v>0</v>
      </c>
      <c r="I135">
        <v>0</v>
      </c>
      <c r="J135" s="9">
        <v>-39357.89</v>
      </c>
      <c r="K135">
        <v>1</v>
      </c>
      <c r="L135">
        <v>0</v>
      </c>
      <c r="M135">
        <v>39357.89</v>
      </c>
      <c r="N135">
        <v>0</v>
      </c>
      <c r="O135">
        <v>0</v>
      </c>
      <c r="P135">
        <v>0</v>
      </c>
      <c r="Q135">
        <v>0</v>
      </c>
    </row>
    <row r="136" spans="1:17" x14ac:dyDescent="0.25">
      <c r="A136" t="s">
        <v>474</v>
      </c>
      <c r="B136" t="s">
        <v>219</v>
      </c>
      <c r="C136" t="s">
        <v>235</v>
      </c>
      <c r="D136" t="s">
        <v>483</v>
      </c>
      <c r="E136" t="s">
        <v>484</v>
      </c>
      <c r="F136" t="s">
        <v>223</v>
      </c>
      <c r="G136">
        <v>0</v>
      </c>
      <c r="H136">
        <v>0</v>
      </c>
      <c r="I136">
        <v>0</v>
      </c>
      <c r="J136" s="9">
        <v>-7051.85</v>
      </c>
      <c r="K136">
        <v>1</v>
      </c>
      <c r="L136">
        <v>0</v>
      </c>
      <c r="M136">
        <v>7051.85</v>
      </c>
      <c r="N136">
        <v>0</v>
      </c>
      <c r="O136">
        <v>0</v>
      </c>
      <c r="P136">
        <v>0</v>
      </c>
      <c r="Q136">
        <v>0</v>
      </c>
    </row>
    <row r="137" spans="1:17" x14ac:dyDescent="0.25">
      <c r="A137" t="s">
        <v>474</v>
      </c>
      <c r="B137" t="s">
        <v>219</v>
      </c>
      <c r="C137" t="s">
        <v>235</v>
      </c>
      <c r="D137" t="s">
        <v>483</v>
      </c>
      <c r="E137" t="s">
        <v>484</v>
      </c>
      <c r="F137" t="s">
        <v>223</v>
      </c>
      <c r="G137">
        <v>0</v>
      </c>
      <c r="H137">
        <v>0</v>
      </c>
      <c r="I137">
        <v>0</v>
      </c>
      <c r="J137" s="9">
        <v>-57579.92</v>
      </c>
      <c r="K137">
        <v>1</v>
      </c>
      <c r="L137">
        <v>0</v>
      </c>
      <c r="M137">
        <v>57579.92</v>
      </c>
      <c r="N137">
        <v>0</v>
      </c>
      <c r="O137">
        <v>0</v>
      </c>
      <c r="P137">
        <v>0</v>
      </c>
      <c r="Q137">
        <v>0</v>
      </c>
    </row>
    <row r="138" spans="1:17" x14ac:dyDescent="0.25">
      <c r="A138" t="s">
        <v>474</v>
      </c>
      <c r="B138" t="s">
        <v>219</v>
      </c>
      <c r="C138" t="s">
        <v>485</v>
      </c>
      <c r="D138" t="s">
        <v>483</v>
      </c>
      <c r="E138" t="s">
        <v>484</v>
      </c>
      <c r="F138" t="s">
        <v>223</v>
      </c>
      <c r="G138">
        <v>0</v>
      </c>
      <c r="H138">
        <v>0</v>
      </c>
      <c r="I138">
        <v>0</v>
      </c>
      <c r="J138" s="9">
        <v>-1426.56</v>
      </c>
      <c r="K138">
        <v>1</v>
      </c>
      <c r="L138">
        <v>0</v>
      </c>
      <c r="M138">
        <v>1426.56</v>
      </c>
      <c r="N138">
        <v>0</v>
      </c>
      <c r="O138">
        <v>0</v>
      </c>
      <c r="P138">
        <v>0</v>
      </c>
      <c r="Q138">
        <v>0</v>
      </c>
    </row>
    <row r="139" spans="1:17" x14ac:dyDescent="0.25">
      <c r="A139" t="s">
        <v>474</v>
      </c>
      <c r="B139" t="s">
        <v>219</v>
      </c>
      <c r="C139" t="s">
        <v>486</v>
      </c>
      <c r="D139" t="s">
        <v>483</v>
      </c>
      <c r="E139" t="s">
        <v>484</v>
      </c>
      <c r="F139" t="s">
        <v>223</v>
      </c>
      <c r="G139">
        <v>0</v>
      </c>
      <c r="H139">
        <v>0</v>
      </c>
      <c r="I139">
        <v>0</v>
      </c>
      <c r="J139" s="9">
        <v>461.43</v>
      </c>
      <c r="K139">
        <v>1</v>
      </c>
      <c r="L139">
        <v>0</v>
      </c>
      <c r="M139">
        <v>-461.43</v>
      </c>
      <c r="N139">
        <v>0</v>
      </c>
      <c r="O139">
        <v>0</v>
      </c>
      <c r="P139">
        <v>0</v>
      </c>
      <c r="Q139">
        <v>0</v>
      </c>
    </row>
    <row r="140" spans="1:17" x14ac:dyDescent="0.25">
      <c r="A140" t="s">
        <v>474</v>
      </c>
      <c r="B140" t="s">
        <v>219</v>
      </c>
      <c r="C140" t="s">
        <v>487</v>
      </c>
      <c r="D140" t="s">
        <v>488</v>
      </c>
      <c r="E140" t="s">
        <v>489</v>
      </c>
      <c r="F140" t="s">
        <v>223</v>
      </c>
      <c r="G140">
        <v>0</v>
      </c>
      <c r="H140">
        <v>0</v>
      </c>
      <c r="I140">
        <v>0</v>
      </c>
      <c r="J140" s="9">
        <v>-20279.240000000002</v>
      </c>
      <c r="K140">
        <v>1</v>
      </c>
      <c r="L140">
        <v>0</v>
      </c>
      <c r="M140">
        <v>20279.240000000002</v>
      </c>
      <c r="N140">
        <v>0</v>
      </c>
      <c r="O140">
        <v>0</v>
      </c>
      <c r="P140">
        <v>0</v>
      </c>
      <c r="Q140">
        <v>0</v>
      </c>
    </row>
    <row r="141" spans="1:17" x14ac:dyDescent="0.25">
      <c r="A141" t="s">
        <v>474</v>
      </c>
      <c r="B141" t="s">
        <v>219</v>
      </c>
      <c r="C141" t="s">
        <v>323</v>
      </c>
      <c r="D141" t="s">
        <v>488</v>
      </c>
      <c r="E141" t="s">
        <v>489</v>
      </c>
      <c r="F141" t="s">
        <v>223</v>
      </c>
      <c r="G141">
        <v>0</v>
      </c>
      <c r="H141">
        <v>0</v>
      </c>
      <c r="I141">
        <v>0</v>
      </c>
      <c r="J141" s="9">
        <v>-1274.6600000000001</v>
      </c>
      <c r="K141">
        <v>1</v>
      </c>
      <c r="L141">
        <v>0</v>
      </c>
      <c r="M141">
        <v>1274.6600000000001</v>
      </c>
      <c r="N141">
        <v>0</v>
      </c>
      <c r="O141">
        <v>0</v>
      </c>
      <c r="P141">
        <v>0</v>
      </c>
      <c r="Q141">
        <v>0</v>
      </c>
    </row>
    <row r="142" spans="1:17" x14ac:dyDescent="0.25">
      <c r="A142" t="s">
        <v>474</v>
      </c>
      <c r="B142" t="s">
        <v>219</v>
      </c>
      <c r="C142" t="s">
        <v>487</v>
      </c>
      <c r="D142" t="s">
        <v>490</v>
      </c>
      <c r="E142" t="s">
        <v>491</v>
      </c>
      <c r="F142" t="s">
        <v>223</v>
      </c>
      <c r="G142">
        <v>0</v>
      </c>
      <c r="H142">
        <v>0</v>
      </c>
      <c r="I142">
        <v>0</v>
      </c>
      <c r="J142" s="9">
        <v>-217.77</v>
      </c>
      <c r="K142">
        <v>1</v>
      </c>
      <c r="L142">
        <v>0</v>
      </c>
      <c r="M142">
        <v>217.77</v>
      </c>
      <c r="N142">
        <v>0</v>
      </c>
      <c r="O142">
        <v>0</v>
      </c>
      <c r="P142">
        <v>0</v>
      </c>
      <c r="Q142">
        <v>0</v>
      </c>
    </row>
    <row r="143" spans="1:17" x14ac:dyDescent="0.25">
      <c r="A143" t="s">
        <v>474</v>
      </c>
      <c r="B143" t="s">
        <v>219</v>
      </c>
      <c r="C143" t="s">
        <v>323</v>
      </c>
      <c r="D143" t="s">
        <v>490</v>
      </c>
      <c r="E143" t="s">
        <v>491</v>
      </c>
      <c r="F143" t="s">
        <v>223</v>
      </c>
      <c r="G143">
        <v>0</v>
      </c>
      <c r="H143">
        <v>0</v>
      </c>
      <c r="I143">
        <v>0</v>
      </c>
      <c r="J143" s="9">
        <v>-4330.88</v>
      </c>
      <c r="K143">
        <v>1</v>
      </c>
      <c r="L143">
        <v>0</v>
      </c>
      <c r="M143">
        <v>4330.88</v>
      </c>
      <c r="N143">
        <v>0</v>
      </c>
      <c r="O143">
        <v>0</v>
      </c>
      <c r="P143">
        <v>0</v>
      </c>
      <c r="Q143">
        <v>0</v>
      </c>
    </row>
    <row r="144" spans="1:17" x14ac:dyDescent="0.25">
      <c r="A144" t="s">
        <v>474</v>
      </c>
      <c r="B144" t="s">
        <v>219</v>
      </c>
      <c r="C144" t="s">
        <v>323</v>
      </c>
      <c r="D144" t="s">
        <v>492</v>
      </c>
      <c r="E144" t="s">
        <v>493</v>
      </c>
      <c r="F144" t="s">
        <v>223</v>
      </c>
      <c r="G144">
        <v>0</v>
      </c>
      <c r="H144">
        <v>0</v>
      </c>
      <c r="I144">
        <v>0</v>
      </c>
      <c r="J144" s="9">
        <v>-11645</v>
      </c>
      <c r="K144">
        <v>1</v>
      </c>
      <c r="L144">
        <v>0</v>
      </c>
      <c r="M144">
        <v>11645</v>
      </c>
      <c r="N144">
        <v>0</v>
      </c>
      <c r="O144">
        <v>0</v>
      </c>
      <c r="P144">
        <v>0</v>
      </c>
      <c r="Q144">
        <v>0</v>
      </c>
    </row>
    <row r="145" spans="1:17" x14ac:dyDescent="0.25">
      <c r="A145" t="s">
        <v>474</v>
      </c>
      <c r="B145" t="s">
        <v>219</v>
      </c>
      <c r="C145" t="s">
        <v>487</v>
      </c>
      <c r="D145" t="s">
        <v>494</v>
      </c>
      <c r="E145" t="s">
        <v>495</v>
      </c>
      <c r="F145" t="s">
        <v>223</v>
      </c>
      <c r="G145">
        <v>0</v>
      </c>
      <c r="H145">
        <v>0</v>
      </c>
      <c r="I145">
        <v>0</v>
      </c>
      <c r="J145" s="9">
        <v>-3985.56</v>
      </c>
      <c r="K145">
        <v>1</v>
      </c>
      <c r="L145">
        <v>0</v>
      </c>
      <c r="M145">
        <v>3985.56</v>
      </c>
      <c r="N145">
        <v>0</v>
      </c>
      <c r="O145">
        <v>0</v>
      </c>
      <c r="P145">
        <v>0</v>
      </c>
      <c r="Q145">
        <v>0</v>
      </c>
    </row>
    <row r="146" spans="1:17" x14ac:dyDescent="0.25">
      <c r="A146" t="s">
        <v>474</v>
      </c>
      <c r="B146" t="s">
        <v>219</v>
      </c>
      <c r="C146" t="s">
        <v>487</v>
      </c>
      <c r="D146" t="s">
        <v>494</v>
      </c>
      <c r="E146" t="s">
        <v>495</v>
      </c>
      <c r="F146" t="s">
        <v>223</v>
      </c>
      <c r="G146">
        <v>0</v>
      </c>
      <c r="H146">
        <v>0</v>
      </c>
      <c r="I146">
        <v>0</v>
      </c>
      <c r="J146" s="9">
        <v>-6611.48</v>
      </c>
      <c r="K146">
        <v>1</v>
      </c>
      <c r="L146">
        <v>0</v>
      </c>
      <c r="M146">
        <v>6611.48</v>
      </c>
      <c r="N146">
        <v>0</v>
      </c>
      <c r="O146">
        <v>0</v>
      </c>
      <c r="P146">
        <v>0</v>
      </c>
      <c r="Q146">
        <v>0</v>
      </c>
    </row>
    <row r="147" spans="1:17" x14ac:dyDescent="0.25">
      <c r="A147" t="s">
        <v>474</v>
      </c>
      <c r="B147" t="s">
        <v>219</v>
      </c>
      <c r="C147" t="s">
        <v>487</v>
      </c>
      <c r="D147" t="s">
        <v>496</v>
      </c>
      <c r="E147" t="s">
        <v>497</v>
      </c>
      <c r="F147" t="s">
        <v>223</v>
      </c>
      <c r="G147">
        <v>0</v>
      </c>
      <c r="H147">
        <v>0</v>
      </c>
      <c r="I147">
        <v>0</v>
      </c>
      <c r="J147" s="9">
        <v>-1433.93</v>
      </c>
      <c r="K147">
        <v>1</v>
      </c>
      <c r="L147">
        <v>0</v>
      </c>
      <c r="M147">
        <v>1433.93</v>
      </c>
      <c r="N147">
        <v>0</v>
      </c>
      <c r="O147">
        <v>0</v>
      </c>
      <c r="P147">
        <v>0</v>
      </c>
      <c r="Q147">
        <v>0</v>
      </c>
    </row>
    <row r="148" spans="1:17" x14ac:dyDescent="0.25">
      <c r="A148" t="s">
        <v>474</v>
      </c>
      <c r="B148" t="s">
        <v>219</v>
      </c>
      <c r="C148" t="s">
        <v>323</v>
      </c>
      <c r="D148" t="s">
        <v>496</v>
      </c>
      <c r="E148" t="s">
        <v>497</v>
      </c>
      <c r="F148" t="s">
        <v>223</v>
      </c>
      <c r="G148">
        <v>0</v>
      </c>
      <c r="H148">
        <v>0</v>
      </c>
      <c r="I148">
        <v>0</v>
      </c>
      <c r="J148" s="9">
        <v>-103298.77</v>
      </c>
      <c r="K148">
        <v>1</v>
      </c>
      <c r="L148">
        <v>0</v>
      </c>
      <c r="M148">
        <v>103298.77</v>
      </c>
      <c r="N148">
        <v>0</v>
      </c>
      <c r="O148">
        <v>0</v>
      </c>
      <c r="P148">
        <v>0</v>
      </c>
      <c r="Q148">
        <v>0</v>
      </c>
    </row>
    <row r="149" spans="1:17" x14ac:dyDescent="0.25">
      <c r="A149" t="s">
        <v>474</v>
      </c>
      <c r="B149" t="s">
        <v>219</v>
      </c>
      <c r="C149" t="s">
        <v>498</v>
      </c>
      <c r="D149" t="s">
        <v>496</v>
      </c>
      <c r="E149" t="s">
        <v>497</v>
      </c>
      <c r="F149" t="s">
        <v>223</v>
      </c>
      <c r="G149">
        <v>0</v>
      </c>
      <c r="H149">
        <v>0</v>
      </c>
      <c r="I149">
        <v>0</v>
      </c>
      <c r="J149" s="9">
        <v>-189.25</v>
      </c>
      <c r="K149">
        <v>1</v>
      </c>
      <c r="L149">
        <v>0</v>
      </c>
      <c r="M149">
        <v>189.25</v>
      </c>
      <c r="N149">
        <v>0</v>
      </c>
      <c r="O149">
        <v>0</v>
      </c>
      <c r="P149">
        <v>0</v>
      </c>
      <c r="Q149">
        <v>0</v>
      </c>
    </row>
    <row r="150" spans="1:17" x14ac:dyDescent="0.25">
      <c r="A150" t="s">
        <v>474</v>
      </c>
      <c r="B150" t="s">
        <v>219</v>
      </c>
      <c r="C150" t="s">
        <v>323</v>
      </c>
      <c r="D150" t="s">
        <v>494</v>
      </c>
      <c r="E150" t="s">
        <v>495</v>
      </c>
      <c r="F150" t="s">
        <v>223</v>
      </c>
      <c r="G150">
        <v>0</v>
      </c>
      <c r="H150">
        <v>0</v>
      </c>
      <c r="I150">
        <v>0</v>
      </c>
      <c r="J150" s="9">
        <v>-156199.79</v>
      </c>
      <c r="K150">
        <v>1</v>
      </c>
      <c r="L150">
        <v>0</v>
      </c>
      <c r="M150">
        <v>156199.79</v>
      </c>
      <c r="N150">
        <v>0</v>
      </c>
      <c r="O150">
        <v>0</v>
      </c>
      <c r="P150">
        <v>0</v>
      </c>
      <c r="Q150">
        <v>0</v>
      </c>
    </row>
    <row r="151" spans="1:17" x14ac:dyDescent="0.25">
      <c r="A151" t="s">
        <v>474</v>
      </c>
      <c r="B151" t="s">
        <v>219</v>
      </c>
      <c r="C151" t="s">
        <v>487</v>
      </c>
      <c r="D151" t="s">
        <v>499</v>
      </c>
      <c r="E151" t="s">
        <v>500</v>
      </c>
      <c r="F151" t="s">
        <v>223</v>
      </c>
      <c r="G151">
        <v>0</v>
      </c>
      <c r="H151">
        <v>0</v>
      </c>
      <c r="I151">
        <v>0</v>
      </c>
      <c r="J151" s="9">
        <v>-639.76</v>
      </c>
      <c r="K151">
        <v>1</v>
      </c>
      <c r="L151">
        <v>0</v>
      </c>
      <c r="M151">
        <v>639.76</v>
      </c>
      <c r="N151">
        <v>0</v>
      </c>
      <c r="O151">
        <v>0</v>
      </c>
      <c r="P151">
        <v>0</v>
      </c>
      <c r="Q151">
        <v>0</v>
      </c>
    </row>
    <row r="152" spans="1:17" x14ac:dyDescent="0.25">
      <c r="A152" t="s">
        <v>474</v>
      </c>
      <c r="B152" t="s">
        <v>219</v>
      </c>
      <c r="C152" t="s">
        <v>323</v>
      </c>
      <c r="D152" t="s">
        <v>499</v>
      </c>
      <c r="E152" t="s">
        <v>500</v>
      </c>
      <c r="F152" t="s">
        <v>223</v>
      </c>
      <c r="G152">
        <v>0</v>
      </c>
      <c r="H152">
        <v>0</v>
      </c>
      <c r="I152">
        <v>0</v>
      </c>
      <c r="J152" s="9">
        <v>-3694.98</v>
      </c>
      <c r="K152">
        <v>1</v>
      </c>
      <c r="L152">
        <v>0</v>
      </c>
      <c r="M152">
        <v>3694.98</v>
      </c>
      <c r="N152">
        <v>0</v>
      </c>
      <c r="O152">
        <v>0</v>
      </c>
      <c r="P152">
        <v>0</v>
      </c>
      <c r="Q152">
        <v>0</v>
      </c>
    </row>
    <row r="153" spans="1:17" x14ac:dyDescent="0.25">
      <c r="A153" t="s">
        <v>474</v>
      </c>
      <c r="B153" t="s">
        <v>219</v>
      </c>
      <c r="C153" t="s">
        <v>485</v>
      </c>
      <c r="D153" t="s">
        <v>501</v>
      </c>
      <c r="E153" t="s">
        <v>502</v>
      </c>
      <c r="F153" t="s">
        <v>223</v>
      </c>
      <c r="G153">
        <v>0</v>
      </c>
      <c r="H153">
        <v>0</v>
      </c>
      <c r="I153">
        <v>0</v>
      </c>
      <c r="J153" s="9">
        <v>-27423.33</v>
      </c>
      <c r="K153">
        <v>1</v>
      </c>
      <c r="L153">
        <v>0</v>
      </c>
      <c r="M153">
        <v>27423.33</v>
      </c>
      <c r="N153">
        <v>0</v>
      </c>
      <c r="O153">
        <v>0</v>
      </c>
      <c r="P153">
        <v>0</v>
      </c>
      <c r="Q153">
        <v>0</v>
      </c>
    </row>
    <row r="154" spans="1:17" x14ac:dyDescent="0.25">
      <c r="A154" t="s">
        <v>474</v>
      </c>
      <c r="B154" t="s">
        <v>219</v>
      </c>
      <c r="C154" t="s">
        <v>323</v>
      </c>
      <c r="D154" t="s">
        <v>503</v>
      </c>
      <c r="E154" t="s">
        <v>504</v>
      </c>
      <c r="F154" t="s">
        <v>223</v>
      </c>
      <c r="G154">
        <v>0</v>
      </c>
      <c r="H154">
        <v>0</v>
      </c>
      <c r="I154">
        <v>0</v>
      </c>
      <c r="J154" s="9">
        <v>-414.99</v>
      </c>
      <c r="K154">
        <v>1</v>
      </c>
      <c r="L154">
        <v>0</v>
      </c>
      <c r="M154">
        <v>414.99</v>
      </c>
      <c r="N154">
        <v>0</v>
      </c>
      <c r="O154">
        <v>0</v>
      </c>
      <c r="P154">
        <v>0</v>
      </c>
      <c r="Q154">
        <v>0</v>
      </c>
    </row>
    <row r="155" spans="1:17" x14ac:dyDescent="0.25">
      <c r="A155" t="s">
        <v>474</v>
      </c>
      <c r="B155" t="s">
        <v>219</v>
      </c>
      <c r="C155" t="s">
        <v>505</v>
      </c>
      <c r="D155" t="s">
        <v>506</v>
      </c>
      <c r="E155" t="s">
        <v>507</v>
      </c>
      <c r="F155" t="s">
        <v>223</v>
      </c>
      <c r="G155">
        <v>0</v>
      </c>
      <c r="H155">
        <v>0</v>
      </c>
      <c r="I155">
        <v>0</v>
      </c>
      <c r="J155" s="9">
        <v>-1874.7</v>
      </c>
      <c r="K155">
        <v>1</v>
      </c>
      <c r="L155">
        <v>0</v>
      </c>
      <c r="M155">
        <v>1874.7</v>
      </c>
      <c r="N155">
        <v>0</v>
      </c>
      <c r="O155">
        <v>0</v>
      </c>
      <c r="P155">
        <v>0</v>
      </c>
      <c r="Q155">
        <v>0</v>
      </c>
    </row>
    <row r="156" spans="1:17" x14ac:dyDescent="0.25">
      <c r="A156" t="s">
        <v>474</v>
      </c>
      <c r="B156" t="s">
        <v>219</v>
      </c>
      <c r="C156" t="s">
        <v>487</v>
      </c>
      <c r="D156" t="s">
        <v>508</v>
      </c>
      <c r="E156" t="s">
        <v>509</v>
      </c>
      <c r="F156" t="s">
        <v>223</v>
      </c>
      <c r="G156">
        <v>0</v>
      </c>
      <c r="H156">
        <v>0</v>
      </c>
      <c r="I156">
        <v>0</v>
      </c>
      <c r="J156" s="9">
        <v>-25628.44</v>
      </c>
      <c r="K156">
        <v>1</v>
      </c>
      <c r="L156">
        <v>0</v>
      </c>
      <c r="M156">
        <v>25628.44</v>
      </c>
      <c r="N156">
        <v>0</v>
      </c>
      <c r="O156">
        <v>0</v>
      </c>
      <c r="P156">
        <v>0</v>
      </c>
      <c r="Q156">
        <v>0</v>
      </c>
    </row>
    <row r="157" spans="1:17" x14ac:dyDescent="0.25">
      <c r="A157" t="s">
        <v>474</v>
      </c>
      <c r="B157" t="s">
        <v>219</v>
      </c>
      <c r="C157" t="s">
        <v>487</v>
      </c>
      <c r="D157" t="s">
        <v>508</v>
      </c>
      <c r="E157" t="s">
        <v>509</v>
      </c>
      <c r="F157" t="s">
        <v>223</v>
      </c>
      <c r="G157">
        <v>0</v>
      </c>
      <c r="H157">
        <v>0</v>
      </c>
      <c r="I157">
        <v>0</v>
      </c>
      <c r="J157" s="9">
        <v>-2064.81</v>
      </c>
      <c r="K157">
        <v>1</v>
      </c>
      <c r="L157">
        <v>0</v>
      </c>
      <c r="M157">
        <v>2064.81</v>
      </c>
      <c r="N157">
        <v>0</v>
      </c>
      <c r="O157">
        <v>0</v>
      </c>
      <c r="P157">
        <v>0</v>
      </c>
      <c r="Q157">
        <v>0</v>
      </c>
    </row>
    <row r="158" spans="1:17" x14ac:dyDescent="0.25">
      <c r="A158" t="s">
        <v>474</v>
      </c>
      <c r="B158" t="s">
        <v>219</v>
      </c>
      <c r="C158" t="s">
        <v>487</v>
      </c>
      <c r="D158" t="s">
        <v>510</v>
      </c>
      <c r="E158" t="s">
        <v>511</v>
      </c>
      <c r="F158" t="s">
        <v>223</v>
      </c>
      <c r="G158">
        <v>0</v>
      </c>
      <c r="H158">
        <v>0</v>
      </c>
      <c r="I158">
        <v>0</v>
      </c>
      <c r="J158" s="9">
        <v>-1622</v>
      </c>
      <c r="K158">
        <v>1</v>
      </c>
      <c r="L158">
        <v>0</v>
      </c>
      <c r="M158">
        <v>1622</v>
      </c>
      <c r="N158">
        <v>0</v>
      </c>
      <c r="O158">
        <v>0</v>
      </c>
      <c r="P158">
        <v>0</v>
      </c>
      <c r="Q158">
        <v>0</v>
      </c>
    </row>
    <row r="159" spans="1:17" x14ac:dyDescent="0.25">
      <c r="A159" t="s">
        <v>474</v>
      </c>
      <c r="B159" t="s">
        <v>219</v>
      </c>
      <c r="C159" t="s">
        <v>487</v>
      </c>
      <c r="D159" t="s">
        <v>510</v>
      </c>
      <c r="E159" t="s">
        <v>511</v>
      </c>
      <c r="F159" t="s">
        <v>223</v>
      </c>
      <c r="G159">
        <v>0</v>
      </c>
      <c r="H159">
        <v>0</v>
      </c>
      <c r="I159">
        <v>0</v>
      </c>
      <c r="J159" s="9">
        <v>-7816.41</v>
      </c>
      <c r="K159">
        <v>1</v>
      </c>
      <c r="L159">
        <v>0</v>
      </c>
      <c r="M159">
        <v>7816.41</v>
      </c>
      <c r="N159">
        <v>0</v>
      </c>
      <c r="O159">
        <v>0</v>
      </c>
      <c r="P159">
        <v>0</v>
      </c>
      <c r="Q159">
        <v>0</v>
      </c>
    </row>
    <row r="160" spans="1:17" x14ac:dyDescent="0.25">
      <c r="A160" t="s">
        <v>474</v>
      </c>
      <c r="B160" t="s">
        <v>219</v>
      </c>
      <c r="C160" t="s">
        <v>487</v>
      </c>
      <c r="D160" t="s">
        <v>512</v>
      </c>
      <c r="E160" t="s">
        <v>513</v>
      </c>
      <c r="F160" t="s">
        <v>223</v>
      </c>
      <c r="G160">
        <v>0</v>
      </c>
      <c r="H160">
        <v>0</v>
      </c>
      <c r="I160">
        <v>0</v>
      </c>
      <c r="J160" s="9">
        <v>-3067.58</v>
      </c>
      <c r="K160">
        <v>1</v>
      </c>
      <c r="L160">
        <v>0</v>
      </c>
      <c r="M160">
        <v>3067.58</v>
      </c>
      <c r="N160">
        <v>0</v>
      </c>
      <c r="O160">
        <v>0</v>
      </c>
      <c r="P160">
        <v>0</v>
      </c>
      <c r="Q160">
        <v>0</v>
      </c>
    </row>
    <row r="161" spans="1:17" x14ac:dyDescent="0.25">
      <c r="A161" t="s">
        <v>474</v>
      </c>
      <c r="B161" t="s">
        <v>219</v>
      </c>
      <c r="C161" t="s">
        <v>487</v>
      </c>
      <c r="D161" t="s">
        <v>512</v>
      </c>
      <c r="E161" t="s">
        <v>513</v>
      </c>
      <c r="F161" t="s">
        <v>223</v>
      </c>
      <c r="G161">
        <v>0</v>
      </c>
      <c r="H161">
        <v>0</v>
      </c>
      <c r="I161">
        <v>0</v>
      </c>
      <c r="J161" s="9">
        <v>-36011.19</v>
      </c>
      <c r="K161">
        <v>1</v>
      </c>
      <c r="L161">
        <v>0</v>
      </c>
      <c r="M161">
        <v>36011.19</v>
      </c>
      <c r="N161">
        <v>0</v>
      </c>
      <c r="O161">
        <v>0</v>
      </c>
      <c r="P161">
        <v>0</v>
      </c>
      <c r="Q161">
        <v>0</v>
      </c>
    </row>
    <row r="162" spans="1:17" x14ac:dyDescent="0.25">
      <c r="A162" t="s">
        <v>474</v>
      </c>
      <c r="B162" t="s">
        <v>219</v>
      </c>
      <c r="C162" t="s">
        <v>487</v>
      </c>
      <c r="D162" t="s">
        <v>514</v>
      </c>
      <c r="E162" t="s">
        <v>515</v>
      </c>
      <c r="F162" t="s">
        <v>223</v>
      </c>
      <c r="G162">
        <v>0</v>
      </c>
      <c r="H162">
        <v>0</v>
      </c>
      <c r="I162">
        <v>0</v>
      </c>
      <c r="J162" s="9">
        <v>-899.74</v>
      </c>
      <c r="K162">
        <v>1</v>
      </c>
      <c r="L162">
        <v>0</v>
      </c>
      <c r="M162">
        <v>899.74</v>
      </c>
      <c r="N162">
        <v>0</v>
      </c>
      <c r="O162">
        <v>0</v>
      </c>
      <c r="P162">
        <v>0</v>
      </c>
      <c r="Q162">
        <v>0</v>
      </c>
    </row>
    <row r="163" spans="1:17" x14ac:dyDescent="0.25">
      <c r="A163" t="s">
        <v>474</v>
      </c>
      <c r="B163" t="s">
        <v>219</v>
      </c>
      <c r="C163" t="s">
        <v>487</v>
      </c>
      <c r="D163" t="s">
        <v>514</v>
      </c>
      <c r="E163" t="s">
        <v>515</v>
      </c>
      <c r="F163" t="s">
        <v>223</v>
      </c>
      <c r="G163">
        <v>0</v>
      </c>
      <c r="H163">
        <v>0</v>
      </c>
      <c r="I163">
        <v>0</v>
      </c>
      <c r="J163" s="9">
        <v>-34329.949999999997</v>
      </c>
      <c r="K163">
        <v>1</v>
      </c>
      <c r="L163">
        <v>0</v>
      </c>
      <c r="M163">
        <v>34329.949999999997</v>
      </c>
      <c r="N163">
        <v>0</v>
      </c>
      <c r="O163">
        <v>0</v>
      </c>
      <c r="P163">
        <v>0</v>
      </c>
      <c r="Q163">
        <v>0</v>
      </c>
    </row>
    <row r="164" spans="1:17" x14ac:dyDescent="0.25">
      <c r="A164" t="s">
        <v>474</v>
      </c>
      <c r="B164" t="s">
        <v>219</v>
      </c>
      <c r="C164" t="s">
        <v>487</v>
      </c>
      <c r="D164" t="s">
        <v>516</v>
      </c>
      <c r="E164" t="s">
        <v>517</v>
      </c>
      <c r="F164" t="s">
        <v>223</v>
      </c>
      <c r="G164">
        <v>0</v>
      </c>
      <c r="H164">
        <v>0</v>
      </c>
      <c r="I164">
        <v>0</v>
      </c>
      <c r="J164" s="9">
        <v>-9292.7099999999991</v>
      </c>
      <c r="K164">
        <v>1</v>
      </c>
      <c r="L164">
        <v>0</v>
      </c>
      <c r="M164">
        <v>9292.7099999999991</v>
      </c>
      <c r="N164">
        <v>0</v>
      </c>
      <c r="O164">
        <v>0</v>
      </c>
      <c r="P164">
        <v>0</v>
      </c>
      <c r="Q164">
        <v>0</v>
      </c>
    </row>
    <row r="165" spans="1:17" x14ac:dyDescent="0.25">
      <c r="A165" t="s">
        <v>474</v>
      </c>
      <c r="B165" t="s">
        <v>219</v>
      </c>
      <c r="C165" t="s">
        <v>487</v>
      </c>
      <c r="D165" t="s">
        <v>518</v>
      </c>
      <c r="E165" t="s">
        <v>519</v>
      </c>
      <c r="F165" t="s">
        <v>223</v>
      </c>
      <c r="G165">
        <v>0</v>
      </c>
      <c r="H165">
        <v>0</v>
      </c>
      <c r="I165">
        <v>0</v>
      </c>
      <c r="J165" s="9">
        <v>-25387.11</v>
      </c>
      <c r="K165">
        <v>1</v>
      </c>
      <c r="L165">
        <v>0</v>
      </c>
      <c r="M165">
        <v>25387.11</v>
      </c>
      <c r="N165">
        <v>0</v>
      </c>
      <c r="O165">
        <v>0</v>
      </c>
      <c r="P165">
        <v>0</v>
      </c>
      <c r="Q165">
        <v>0</v>
      </c>
    </row>
    <row r="166" spans="1:17" x14ac:dyDescent="0.25">
      <c r="A166" t="s">
        <v>474</v>
      </c>
      <c r="B166" t="s">
        <v>219</v>
      </c>
      <c r="C166" t="s">
        <v>487</v>
      </c>
      <c r="D166" t="s">
        <v>520</v>
      </c>
      <c r="E166" t="s">
        <v>521</v>
      </c>
      <c r="F166" t="s">
        <v>223</v>
      </c>
      <c r="G166">
        <v>0</v>
      </c>
      <c r="H166">
        <v>0</v>
      </c>
      <c r="I166">
        <v>0</v>
      </c>
      <c r="J166" s="9">
        <v>-1905.36</v>
      </c>
      <c r="K166">
        <v>1</v>
      </c>
      <c r="L166">
        <v>0</v>
      </c>
      <c r="M166">
        <v>1905.36</v>
      </c>
      <c r="N166">
        <v>0</v>
      </c>
      <c r="O166">
        <v>0</v>
      </c>
      <c r="P166">
        <v>0</v>
      </c>
      <c r="Q166">
        <v>0</v>
      </c>
    </row>
    <row r="167" spans="1:17" x14ac:dyDescent="0.25">
      <c r="A167" t="s">
        <v>474</v>
      </c>
      <c r="B167" t="s">
        <v>219</v>
      </c>
      <c r="C167" t="s">
        <v>487</v>
      </c>
      <c r="D167" t="s">
        <v>520</v>
      </c>
      <c r="E167" t="s">
        <v>521</v>
      </c>
      <c r="F167" t="s">
        <v>223</v>
      </c>
      <c r="G167">
        <v>0</v>
      </c>
      <c r="H167">
        <v>0</v>
      </c>
      <c r="I167">
        <v>0</v>
      </c>
      <c r="J167" s="9">
        <v>-81990.67</v>
      </c>
      <c r="K167">
        <v>1</v>
      </c>
      <c r="L167">
        <v>0</v>
      </c>
      <c r="M167">
        <v>81990.67</v>
      </c>
      <c r="N167">
        <v>0</v>
      </c>
      <c r="O167">
        <v>0</v>
      </c>
      <c r="P167">
        <v>0</v>
      </c>
      <c r="Q167">
        <v>0</v>
      </c>
    </row>
    <row r="168" spans="1:17" x14ac:dyDescent="0.25">
      <c r="A168" t="s">
        <v>474</v>
      </c>
      <c r="B168" t="s">
        <v>219</v>
      </c>
      <c r="C168" t="s">
        <v>487</v>
      </c>
      <c r="D168" t="s">
        <v>522</v>
      </c>
      <c r="E168" t="s">
        <v>523</v>
      </c>
      <c r="F168" t="s">
        <v>223</v>
      </c>
      <c r="G168">
        <v>0</v>
      </c>
      <c r="H168">
        <v>0</v>
      </c>
      <c r="I168">
        <v>0</v>
      </c>
      <c r="J168" s="9">
        <v>-5973.71</v>
      </c>
      <c r="K168">
        <v>1</v>
      </c>
      <c r="L168">
        <v>0</v>
      </c>
      <c r="M168">
        <v>5973.71</v>
      </c>
      <c r="N168">
        <v>0</v>
      </c>
      <c r="O168">
        <v>0</v>
      </c>
      <c r="P168">
        <v>0</v>
      </c>
      <c r="Q168">
        <v>0</v>
      </c>
    </row>
    <row r="169" spans="1:17" x14ac:dyDescent="0.25">
      <c r="A169" t="s">
        <v>474</v>
      </c>
      <c r="B169" t="s">
        <v>219</v>
      </c>
      <c r="C169" t="s">
        <v>323</v>
      </c>
      <c r="D169" t="s">
        <v>524</v>
      </c>
      <c r="E169" t="s">
        <v>525</v>
      </c>
      <c r="F169" t="s">
        <v>223</v>
      </c>
      <c r="G169">
        <v>0</v>
      </c>
      <c r="H169">
        <v>0</v>
      </c>
      <c r="I169">
        <v>0</v>
      </c>
      <c r="J169" s="9">
        <v>-3904.43</v>
      </c>
      <c r="K169">
        <v>1</v>
      </c>
      <c r="L169">
        <v>0</v>
      </c>
      <c r="M169">
        <v>3904.43</v>
      </c>
      <c r="N169">
        <v>0</v>
      </c>
      <c r="O169">
        <v>0</v>
      </c>
      <c r="P169">
        <v>0</v>
      </c>
      <c r="Q169">
        <v>0</v>
      </c>
    </row>
    <row r="170" spans="1:17" x14ac:dyDescent="0.25">
      <c r="A170" t="s">
        <v>474</v>
      </c>
      <c r="B170" t="s">
        <v>219</v>
      </c>
      <c r="C170" t="s">
        <v>498</v>
      </c>
      <c r="D170" t="s">
        <v>524</v>
      </c>
      <c r="E170" t="s">
        <v>525</v>
      </c>
      <c r="F170" t="s">
        <v>223</v>
      </c>
      <c r="G170">
        <v>0</v>
      </c>
      <c r="H170">
        <v>0</v>
      </c>
      <c r="I170">
        <v>0</v>
      </c>
      <c r="J170" s="9">
        <v>-788.21</v>
      </c>
      <c r="K170">
        <v>1</v>
      </c>
      <c r="L170">
        <v>0</v>
      </c>
      <c r="M170">
        <v>788.21</v>
      </c>
      <c r="N170">
        <v>0</v>
      </c>
      <c r="O170">
        <v>0</v>
      </c>
      <c r="P170">
        <v>0</v>
      </c>
      <c r="Q170">
        <v>0</v>
      </c>
    </row>
    <row r="171" spans="1:17" x14ac:dyDescent="0.25">
      <c r="A171" t="s">
        <v>474</v>
      </c>
      <c r="B171" t="s">
        <v>219</v>
      </c>
      <c r="C171" t="s">
        <v>487</v>
      </c>
      <c r="D171" t="s">
        <v>526</v>
      </c>
      <c r="E171" t="s">
        <v>527</v>
      </c>
      <c r="F171" t="s">
        <v>223</v>
      </c>
      <c r="G171">
        <v>0</v>
      </c>
      <c r="H171">
        <v>0</v>
      </c>
      <c r="I171">
        <v>0</v>
      </c>
      <c r="J171" s="9">
        <v>-1830.4</v>
      </c>
      <c r="K171">
        <v>1</v>
      </c>
      <c r="L171">
        <v>0</v>
      </c>
      <c r="M171">
        <v>1830.4</v>
      </c>
      <c r="N171">
        <v>0</v>
      </c>
      <c r="O171">
        <v>0</v>
      </c>
      <c r="P171">
        <v>0</v>
      </c>
      <c r="Q171">
        <v>0</v>
      </c>
    </row>
    <row r="172" spans="1:17" x14ac:dyDescent="0.25">
      <c r="A172" t="s">
        <v>474</v>
      </c>
      <c r="B172" t="s">
        <v>219</v>
      </c>
      <c r="C172" t="s">
        <v>487</v>
      </c>
      <c r="D172" t="s">
        <v>526</v>
      </c>
      <c r="E172" t="s">
        <v>527</v>
      </c>
      <c r="F172" t="s">
        <v>223</v>
      </c>
      <c r="G172">
        <v>0</v>
      </c>
      <c r="H172">
        <v>0</v>
      </c>
      <c r="I172">
        <v>0</v>
      </c>
      <c r="J172" s="9">
        <v>-447.57</v>
      </c>
      <c r="K172">
        <v>1</v>
      </c>
      <c r="L172">
        <v>0</v>
      </c>
      <c r="M172">
        <v>447.57</v>
      </c>
      <c r="N172">
        <v>0</v>
      </c>
      <c r="O172">
        <v>0</v>
      </c>
      <c r="P172">
        <v>0</v>
      </c>
      <c r="Q172">
        <v>0</v>
      </c>
    </row>
    <row r="173" spans="1:17" x14ac:dyDescent="0.25">
      <c r="A173" t="s">
        <v>474</v>
      </c>
      <c r="B173" t="s">
        <v>219</v>
      </c>
      <c r="C173" t="s">
        <v>323</v>
      </c>
      <c r="D173" t="s">
        <v>526</v>
      </c>
      <c r="E173" t="s">
        <v>527</v>
      </c>
      <c r="F173" t="s">
        <v>223</v>
      </c>
      <c r="G173">
        <v>0</v>
      </c>
      <c r="H173">
        <v>0</v>
      </c>
      <c r="I173">
        <v>0</v>
      </c>
      <c r="J173" s="9">
        <v>-4160</v>
      </c>
      <c r="K173">
        <v>1</v>
      </c>
      <c r="L173">
        <v>0</v>
      </c>
      <c r="M173">
        <v>4160</v>
      </c>
      <c r="N173">
        <v>0</v>
      </c>
      <c r="O173">
        <v>0</v>
      </c>
      <c r="P173">
        <v>0</v>
      </c>
      <c r="Q173">
        <v>0</v>
      </c>
    </row>
    <row r="174" spans="1:17" x14ac:dyDescent="0.25">
      <c r="A174" t="s">
        <v>474</v>
      </c>
      <c r="B174" t="s">
        <v>219</v>
      </c>
      <c r="C174" t="s">
        <v>498</v>
      </c>
      <c r="D174" t="s">
        <v>526</v>
      </c>
      <c r="E174" t="s">
        <v>527</v>
      </c>
      <c r="F174" t="s">
        <v>223</v>
      </c>
      <c r="G174">
        <v>0</v>
      </c>
      <c r="H174">
        <v>0</v>
      </c>
      <c r="I174">
        <v>0</v>
      </c>
      <c r="J174" s="9">
        <v>-2461.87</v>
      </c>
      <c r="K174">
        <v>1</v>
      </c>
      <c r="L174">
        <v>0</v>
      </c>
      <c r="M174">
        <v>2461.87</v>
      </c>
      <c r="N174">
        <v>0</v>
      </c>
      <c r="O174">
        <v>0</v>
      </c>
      <c r="P174">
        <v>0</v>
      </c>
      <c r="Q174">
        <v>0</v>
      </c>
    </row>
    <row r="175" spans="1:17" x14ac:dyDescent="0.25">
      <c r="A175" t="s">
        <v>474</v>
      </c>
      <c r="B175" t="s">
        <v>219</v>
      </c>
      <c r="C175" t="s">
        <v>487</v>
      </c>
      <c r="D175" t="s">
        <v>528</v>
      </c>
      <c r="E175" t="s">
        <v>529</v>
      </c>
      <c r="F175" t="s">
        <v>223</v>
      </c>
      <c r="G175">
        <v>0</v>
      </c>
      <c r="H175">
        <v>0</v>
      </c>
      <c r="I175">
        <v>0</v>
      </c>
      <c r="J175" s="9">
        <v>-1721.28</v>
      </c>
      <c r="K175">
        <v>1</v>
      </c>
      <c r="L175">
        <v>0</v>
      </c>
      <c r="M175">
        <v>1721.28</v>
      </c>
      <c r="N175">
        <v>0</v>
      </c>
      <c r="O175">
        <v>0</v>
      </c>
      <c r="P175">
        <v>0</v>
      </c>
      <c r="Q175">
        <v>0</v>
      </c>
    </row>
    <row r="176" spans="1:17" x14ac:dyDescent="0.25">
      <c r="A176" t="s">
        <v>474</v>
      </c>
      <c r="B176" t="s">
        <v>219</v>
      </c>
      <c r="C176" t="s">
        <v>323</v>
      </c>
      <c r="D176" t="s">
        <v>528</v>
      </c>
      <c r="E176" t="s">
        <v>529</v>
      </c>
      <c r="F176" t="s">
        <v>223</v>
      </c>
      <c r="G176">
        <v>0</v>
      </c>
      <c r="H176">
        <v>0</v>
      </c>
      <c r="I176">
        <v>0</v>
      </c>
      <c r="J176" s="9">
        <v>-6060.2</v>
      </c>
      <c r="K176">
        <v>1</v>
      </c>
      <c r="L176">
        <v>0</v>
      </c>
      <c r="M176">
        <v>6060.2</v>
      </c>
      <c r="N176">
        <v>0</v>
      </c>
      <c r="O176">
        <v>0</v>
      </c>
      <c r="P176">
        <v>0</v>
      </c>
      <c r="Q176">
        <v>0</v>
      </c>
    </row>
    <row r="177" spans="1:17" x14ac:dyDescent="0.25">
      <c r="A177" t="s">
        <v>474</v>
      </c>
      <c r="B177" t="s">
        <v>219</v>
      </c>
      <c r="C177" t="s">
        <v>498</v>
      </c>
      <c r="D177" t="s">
        <v>528</v>
      </c>
      <c r="E177" t="s">
        <v>529</v>
      </c>
      <c r="F177" t="s">
        <v>223</v>
      </c>
      <c r="G177">
        <v>0</v>
      </c>
      <c r="H177">
        <v>0</v>
      </c>
      <c r="I177">
        <v>0</v>
      </c>
      <c r="J177" s="9">
        <v>-48132.76</v>
      </c>
      <c r="K177">
        <v>1</v>
      </c>
      <c r="L177">
        <v>0</v>
      </c>
      <c r="M177">
        <v>48132.76</v>
      </c>
      <c r="N177">
        <v>0</v>
      </c>
      <c r="O177">
        <v>0</v>
      </c>
      <c r="P177">
        <v>0</v>
      </c>
      <c r="Q177">
        <v>0</v>
      </c>
    </row>
    <row r="178" spans="1:17" x14ac:dyDescent="0.25">
      <c r="A178" t="s">
        <v>474</v>
      </c>
      <c r="B178" t="s">
        <v>219</v>
      </c>
      <c r="C178" t="s">
        <v>530</v>
      </c>
      <c r="D178" t="s">
        <v>528</v>
      </c>
      <c r="E178" t="s">
        <v>529</v>
      </c>
      <c r="F178" t="s">
        <v>223</v>
      </c>
      <c r="G178">
        <v>0</v>
      </c>
      <c r="H178">
        <v>0</v>
      </c>
      <c r="I178">
        <v>0</v>
      </c>
      <c r="J178" s="9">
        <v>841.54</v>
      </c>
      <c r="K178">
        <v>1</v>
      </c>
      <c r="L178">
        <v>0</v>
      </c>
      <c r="M178">
        <v>-841.54</v>
      </c>
      <c r="N178">
        <v>0</v>
      </c>
      <c r="O178">
        <v>0</v>
      </c>
      <c r="P178">
        <v>0</v>
      </c>
      <c r="Q178">
        <v>0</v>
      </c>
    </row>
    <row r="179" spans="1:17" x14ac:dyDescent="0.25">
      <c r="A179" t="s">
        <v>474</v>
      </c>
      <c r="B179" t="s">
        <v>219</v>
      </c>
      <c r="C179" t="s">
        <v>487</v>
      </c>
      <c r="D179" t="s">
        <v>531</v>
      </c>
      <c r="E179" t="s">
        <v>532</v>
      </c>
      <c r="F179" t="s">
        <v>223</v>
      </c>
      <c r="G179">
        <v>0</v>
      </c>
      <c r="H179">
        <v>0</v>
      </c>
      <c r="I179">
        <v>0</v>
      </c>
      <c r="J179" s="9">
        <v>-1798.38</v>
      </c>
      <c r="K179">
        <v>1</v>
      </c>
      <c r="L179">
        <v>0</v>
      </c>
      <c r="M179">
        <v>1798.38</v>
      </c>
      <c r="N179">
        <v>0</v>
      </c>
      <c r="O179">
        <v>0</v>
      </c>
      <c r="P179">
        <v>0</v>
      </c>
      <c r="Q179">
        <v>0</v>
      </c>
    </row>
    <row r="180" spans="1:17" x14ac:dyDescent="0.25">
      <c r="A180" t="s">
        <v>474</v>
      </c>
      <c r="B180" t="s">
        <v>219</v>
      </c>
      <c r="C180" t="s">
        <v>323</v>
      </c>
      <c r="D180" t="s">
        <v>531</v>
      </c>
      <c r="E180" t="s">
        <v>532</v>
      </c>
      <c r="F180" t="s">
        <v>223</v>
      </c>
      <c r="G180">
        <v>0</v>
      </c>
      <c r="H180">
        <v>0</v>
      </c>
      <c r="I180">
        <v>0</v>
      </c>
      <c r="J180" s="9">
        <v>-4182.3999999999996</v>
      </c>
      <c r="K180">
        <v>1</v>
      </c>
      <c r="L180">
        <v>0</v>
      </c>
      <c r="M180">
        <v>4182.3999999999996</v>
      </c>
      <c r="N180">
        <v>0</v>
      </c>
      <c r="O180">
        <v>0</v>
      </c>
      <c r="P180">
        <v>0</v>
      </c>
      <c r="Q180">
        <v>0</v>
      </c>
    </row>
    <row r="181" spans="1:17" x14ac:dyDescent="0.25">
      <c r="A181" t="s">
        <v>474</v>
      </c>
      <c r="B181" t="s">
        <v>219</v>
      </c>
      <c r="C181" t="s">
        <v>498</v>
      </c>
      <c r="D181" t="s">
        <v>531</v>
      </c>
      <c r="E181" t="s">
        <v>532</v>
      </c>
      <c r="F181" t="s">
        <v>223</v>
      </c>
      <c r="G181">
        <v>0</v>
      </c>
      <c r="H181">
        <v>0</v>
      </c>
      <c r="I181">
        <v>0</v>
      </c>
      <c r="J181" s="9">
        <v>-40454.67</v>
      </c>
      <c r="K181">
        <v>1</v>
      </c>
      <c r="L181">
        <v>0</v>
      </c>
      <c r="M181">
        <v>40454.67</v>
      </c>
      <c r="N181">
        <v>0</v>
      </c>
      <c r="O181">
        <v>0</v>
      </c>
      <c r="P181">
        <v>0</v>
      </c>
      <c r="Q181">
        <v>0</v>
      </c>
    </row>
    <row r="182" spans="1:17" x14ac:dyDescent="0.25">
      <c r="A182" t="s">
        <v>474</v>
      </c>
      <c r="B182" t="s">
        <v>219</v>
      </c>
      <c r="C182" t="s">
        <v>487</v>
      </c>
      <c r="D182" t="s">
        <v>533</v>
      </c>
      <c r="E182" t="s">
        <v>534</v>
      </c>
      <c r="F182" t="s">
        <v>223</v>
      </c>
      <c r="G182">
        <v>0</v>
      </c>
      <c r="H182">
        <v>0</v>
      </c>
      <c r="I182">
        <v>0</v>
      </c>
      <c r="J182" s="9">
        <v>-20.16</v>
      </c>
      <c r="K182">
        <v>1</v>
      </c>
      <c r="L182">
        <v>0</v>
      </c>
      <c r="M182">
        <v>20.16</v>
      </c>
      <c r="N182">
        <v>0</v>
      </c>
      <c r="O182">
        <v>0</v>
      </c>
      <c r="P182">
        <v>0</v>
      </c>
      <c r="Q182">
        <v>0</v>
      </c>
    </row>
    <row r="183" spans="1:17" x14ac:dyDescent="0.25">
      <c r="A183" t="s">
        <v>474</v>
      </c>
      <c r="B183" t="s">
        <v>219</v>
      </c>
      <c r="C183" t="s">
        <v>323</v>
      </c>
      <c r="D183" t="s">
        <v>533</v>
      </c>
      <c r="E183" t="s">
        <v>534</v>
      </c>
      <c r="F183" t="s">
        <v>223</v>
      </c>
      <c r="G183">
        <v>0</v>
      </c>
      <c r="H183">
        <v>0</v>
      </c>
      <c r="I183">
        <v>0</v>
      </c>
      <c r="J183" s="9">
        <v>-162.24</v>
      </c>
      <c r="K183">
        <v>1</v>
      </c>
      <c r="L183">
        <v>0</v>
      </c>
      <c r="M183">
        <v>162.24</v>
      </c>
      <c r="N183">
        <v>0</v>
      </c>
      <c r="O183">
        <v>0</v>
      </c>
      <c r="P183">
        <v>0</v>
      </c>
      <c r="Q183">
        <v>0</v>
      </c>
    </row>
    <row r="184" spans="1:17" x14ac:dyDescent="0.25">
      <c r="A184" t="s">
        <v>474</v>
      </c>
      <c r="B184" t="s">
        <v>219</v>
      </c>
      <c r="C184" t="s">
        <v>498</v>
      </c>
      <c r="D184" t="s">
        <v>533</v>
      </c>
      <c r="E184" t="s">
        <v>534</v>
      </c>
      <c r="F184" t="s">
        <v>223</v>
      </c>
      <c r="G184">
        <v>0</v>
      </c>
      <c r="H184">
        <v>0</v>
      </c>
      <c r="I184">
        <v>0</v>
      </c>
      <c r="J184" s="9">
        <v>-102464.26</v>
      </c>
      <c r="K184">
        <v>1</v>
      </c>
      <c r="L184">
        <v>0</v>
      </c>
      <c r="M184">
        <v>102464.26</v>
      </c>
      <c r="N184">
        <v>0</v>
      </c>
      <c r="O184">
        <v>0</v>
      </c>
      <c r="P184">
        <v>0</v>
      </c>
      <c r="Q184">
        <v>0</v>
      </c>
    </row>
    <row r="185" spans="1:17" x14ac:dyDescent="0.25">
      <c r="A185" t="s">
        <v>474</v>
      </c>
      <c r="B185" t="s">
        <v>219</v>
      </c>
      <c r="C185" t="s">
        <v>487</v>
      </c>
      <c r="D185" t="s">
        <v>535</v>
      </c>
      <c r="E185" t="s">
        <v>536</v>
      </c>
      <c r="F185" t="s">
        <v>223</v>
      </c>
      <c r="G185">
        <v>0</v>
      </c>
      <c r="H185">
        <v>0</v>
      </c>
      <c r="I185">
        <v>0</v>
      </c>
      <c r="J185" s="9">
        <v>-588.21</v>
      </c>
      <c r="K185">
        <v>1</v>
      </c>
      <c r="L185">
        <v>0</v>
      </c>
      <c r="M185">
        <v>588.21</v>
      </c>
      <c r="N185">
        <v>0</v>
      </c>
      <c r="O185">
        <v>0</v>
      </c>
      <c r="P185">
        <v>0</v>
      </c>
      <c r="Q185">
        <v>0</v>
      </c>
    </row>
    <row r="186" spans="1:17" x14ac:dyDescent="0.25">
      <c r="A186" t="s">
        <v>474</v>
      </c>
      <c r="B186" t="s">
        <v>219</v>
      </c>
      <c r="C186" t="s">
        <v>487</v>
      </c>
      <c r="D186" t="s">
        <v>535</v>
      </c>
      <c r="E186" t="s">
        <v>536</v>
      </c>
      <c r="F186" t="s">
        <v>223</v>
      </c>
      <c r="G186">
        <v>0</v>
      </c>
      <c r="H186">
        <v>0</v>
      </c>
      <c r="I186">
        <v>0</v>
      </c>
      <c r="J186" s="9">
        <v>-958.06</v>
      </c>
      <c r="K186">
        <v>1</v>
      </c>
      <c r="L186">
        <v>0</v>
      </c>
      <c r="M186">
        <v>958.06</v>
      </c>
      <c r="N186">
        <v>0</v>
      </c>
      <c r="O186">
        <v>0</v>
      </c>
      <c r="P186">
        <v>0</v>
      </c>
      <c r="Q186">
        <v>0</v>
      </c>
    </row>
    <row r="187" spans="1:17" x14ac:dyDescent="0.25">
      <c r="A187" t="s">
        <v>474</v>
      </c>
      <c r="B187" t="s">
        <v>219</v>
      </c>
      <c r="C187" t="s">
        <v>323</v>
      </c>
      <c r="D187" t="s">
        <v>535</v>
      </c>
      <c r="E187" t="s">
        <v>536</v>
      </c>
      <c r="F187" t="s">
        <v>223</v>
      </c>
      <c r="G187">
        <v>0</v>
      </c>
      <c r="H187">
        <v>0</v>
      </c>
      <c r="I187">
        <v>0</v>
      </c>
      <c r="J187" s="9">
        <v>-1546.66</v>
      </c>
      <c r="K187">
        <v>1</v>
      </c>
      <c r="L187">
        <v>0</v>
      </c>
      <c r="M187">
        <v>1546.66</v>
      </c>
      <c r="N187">
        <v>0</v>
      </c>
      <c r="O187">
        <v>0</v>
      </c>
      <c r="P187">
        <v>0</v>
      </c>
      <c r="Q187">
        <v>0</v>
      </c>
    </row>
    <row r="188" spans="1:17" x14ac:dyDescent="0.25">
      <c r="A188" t="s">
        <v>474</v>
      </c>
      <c r="B188" t="s">
        <v>219</v>
      </c>
      <c r="C188" t="s">
        <v>361</v>
      </c>
      <c r="D188" t="s">
        <v>537</v>
      </c>
      <c r="E188" t="s">
        <v>538</v>
      </c>
      <c r="F188" t="s">
        <v>223</v>
      </c>
      <c r="G188">
        <v>0</v>
      </c>
      <c r="H188">
        <v>0</v>
      </c>
      <c r="I188">
        <v>0</v>
      </c>
      <c r="J188" s="9">
        <v>61805.37</v>
      </c>
      <c r="K188">
        <v>1</v>
      </c>
      <c r="L188">
        <v>0</v>
      </c>
      <c r="M188">
        <v>-61805.37</v>
      </c>
      <c r="N188">
        <v>0</v>
      </c>
      <c r="O188">
        <v>0</v>
      </c>
      <c r="P188">
        <v>0</v>
      </c>
      <c r="Q188">
        <v>0</v>
      </c>
    </row>
    <row r="189" spans="1:17" x14ac:dyDescent="0.25">
      <c r="A189" t="s">
        <v>474</v>
      </c>
      <c r="B189" t="s">
        <v>219</v>
      </c>
      <c r="C189" t="s">
        <v>361</v>
      </c>
      <c r="D189" t="s">
        <v>537</v>
      </c>
      <c r="E189" t="s">
        <v>538</v>
      </c>
      <c r="F189" t="s">
        <v>223</v>
      </c>
      <c r="G189">
        <v>0</v>
      </c>
      <c r="H189">
        <v>0</v>
      </c>
      <c r="I189">
        <v>0</v>
      </c>
      <c r="J189" s="9">
        <v>63441.58</v>
      </c>
      <c r="K189">
        <v>1</v>
      </c>
      <c r="L189">
        <v>0</v>
      </c>
      <c r="M189">
        <v>-63441.58</v>
      </c>
      <c r="N189">
        <v>0</v>
      </c>
      <c r="O189">
        <v>0</v>
      </c>
      <c r="P189">
        <v>0</v>
      </c>
      <c r="Q189">
        <v>0</v>
      </c>
    </row>
    <row r="190" spans="1:17" x14ac:dyDescent="0.25">
      <c r="A190" t="s">
        <v>474</v>
      </c>
      <c r="B190" t="s">
        <v>219</v>
      </c>
      <c r="C190" t="s">
        <v>487</v>
      </c>
      <c r="D190" t="s">
        <v>539</v>
      </c>
      <c r="E190" t="s">
        <v>540</v>
      </c>
      <c r="F190" t="s">
        <v>223</v>
      </c>
      <c r="G190">
        <v>0</v>
      </c>
      <c r="H190">
        <v>0</v>
      </c>
      <c r="I190">
        <v>0</v>
      </c>
      <c r="J190" s="9">
        <v>-3058</v>
      </c>
      <c r="K190">
        <v>1</v>
      </c>
      <c r="L190">
        <v>0</v>
      </c>
      <c r="M190">
        <v>3058</v>
      </c>
      <c r="N190">
        <v>0</v>
      </c>
      <c r="O190">
        <v>0</v>
      </c>
      <c r="P190">
        <v>0</v>
      </c>
      <c r="Q190">
        <v>0</v>
      </c>
    </row>
    <row r="191" spans="1:17" x14ac:dyDescent="0.25">
      <c r="A191" t="s">
        <v>474</v>
      </c>
      <c r="B191" t="s">
        <v>219</v>
      </c>
      <c r="C191" t="s">
        <v>498</v>
      </c>
      <c r="D191" t="s">
        <v>539</v>
      </c>
      <c r="E191" t="s">
        <v>540</v>
      </c>
      <c r="F191" t="s">
        <v>223</v>
      </c>
      <c r="G191">
        <v>0</v>
      </c>
      <c r="H191">
        <v>0</v>
      </c>
      <c r="I191">
        <v>0</v>
      </c>
      <c r="J191" s="9">
        <v>-4804.16</v>
      </c>
      <c r="K191">
        <v>1</v>
      </c>
      <c r="L191">
        <v>0</v>
      </c>
      <c r="M191">
        <v>4804.16</v>
      </c>
      <c r="N191">
        <v>0</v>
      </c>
      <c r="O191">
        <v>0</v>
      </c>
      <c r="P191">
        <v>0</v>
      </c>
      <c r="Q191">
        <v>0</v>
      </c>
    </row>
    <row r="192" spans="1:17" x14ac:dyDescent="0.25">
      <c r="A192" t="s">
        <v>474</v>
      </c>
      <c r="B192" t="s">
        <v>219</v>
      </c>
      <c r="C192" t="s">
        <v>530</v>
      </c>
      <c r="D192" t="s">
        <v>539</v>
      </c>
      <c r="E192" t="s">
        <v>540</v>
      </c>
      <c r="F192" t="s">
        <v>223</v>
      </c>
      <c r="G192">
        <v>0</v>
      </c>
      <c r="H192">
        <v>0</v>
      </c>
      <c r="I192">
        <v>0</v>
      </c>
      <c r="J192" s="9">
        <v>-1378.88</v>
      </c>
      <c r="K192">
        <v>1</v>
      </c>
      <c r="L192">
        <v>0</v>
      </c>
      <c r="M192">
        <v>1378.88</v>
      </c>
      <c r="N192">
        <v>0</v>
      </c>
      <c r="O192">
        <v>0</v>
      </c>
      <c r="P192">
        <v>0</v>
      </c>
      <c r="Q192">
        <v>0</v>
      </c>
    </row>
    <row r="193" spans="1:17" x14ac:dyDescent="0.25">
      <c r="A193" t="s">
        <v>474</v>
      </c>
      <c r="B193" t="s">
        <v>219</v>
      </c>
      <c r="C193" t="s">
        <v>251</v>
      </c>
      <c r="D193" t="s">
        <v>539</v>
      </c>
      <c r="E193" t="s">
        <v>540</v>
      </c>
      <c r="F193" t="s">
        <v>223</v>
      </c>
      <c r="G193">
        <v>0</v>
      </c>
      <c r="H193">
        <v>0</v>
      </c>
      <c r="I193">
        <v>0</v>
      </c>
      <c r="J193" s="9">
        <v>281.76</v>
      </c>
      <c r="K193">
        <v>1</v>
      </c>
      <c r="L193">
        <v>0</v>
      </c>
      <c r="M193">
        <v>-281.76</v>
      </c>
      <c r="N193">
        <v>0</v>
      </c>
      <c r="O193">
        <v>0</v>
      </c>
      <c r="P193">
        <v>0</v>
      </c>
      <c r="Q193">
        <v>0</v>
      </c>
    </row>
    <row r="194" spans="1:17" x14ac:dyDescent="0.25">
      <c r="A194" t="s">
        <v>474</v>
      </c>
      <c r="B194" t="s">
        <v>219</v>
      </c>
      <c r="C194" t="s">
        <v>498</v>
      </c>
      <c r="D194" t="s">
        <v>541</v>
      </c>
      <c r="E194" t="s">
        <v>542</v>
      </c>
      <c r="F194" t="s">
        <v>223</v>
      </c>
      <c r="G194">
        <v>0</v>
      </c>
      <c r="H194">
        <v>0</v>
      </c>
      <c r="I194">
        <v>0</v>
      </c>
      <c r="J194" s="9">
        <v>-10673.22</v>
      </c>
      <c r="K194">
        <v>1</v>
      </c>
      <c r="L194">
        <v>0</v>
      </c>
      <c r="M194">
        <v>10673.22</v>
      </c>
      <c r="N194">
        <v>0</v>
      </c>
      <c r="O194">
        <v>0</v>
      </c>
      <c r="P194">
        <v>0</v>
      </c>
      <c r="Q194">
        <v>0</v>
      </c>
    </row>
    <row r="195" spans="1:17" x14ac:dyDescent="0.25">
      <c r="A195" t="s">
        <v>474</v>
      </c>
      <c r="B195" t="s">
        <v>219</v>
      </c>
      <c r="C195" t="s">
        <v>530</v>
      </c>
      <c r="D195" t="s">
        <v>541</v>
      </c>
      <c r="E195" t="s">
        <v>542</v>
      </c>
      <c r="F195" t="s">
        <v>223</v>
      </c>
      <c r="G195">
        <v>0</v>
      </c>
      <c r="H195">
        <v>0</v>
      </c>
      <c r="I195">
        <v>0</v>
      </c>
      <c r="J195" s="9">
        <v>-14289.59</v>
      </c>
      <c r="K195">
        <v>1</v>
      </c>
      <c r="L195">
        <v>0</v>
      </c>
      <c r="M195">
        <v>14289.59</v>
      </c>
      <c r="N195">
        <v>0</v>
      </c>
      <c r="O195">
        <v>0</v>
      </c>
      <c r="P195">
        <v>0</v>
      </c>
      <c r="Q195">
        <v>0</v>
      </c>
    </row>
    <row r="196" spans="1:17" x14ac:dyDescent="0.25">
      <c r="A196" t="s">
        <v>474</v>
      </c>
      <c r="B196" t="s">
        <v>219</v>
      </c>
      <c r="C196" t="s">
        <v>530</v>
      </c>
      <c r="D196" t="s">
        <v>543</v>
      </c>
      <c r="E196" t="s">
        <v>544</v>
      </c>
      <c r="F196" t="s">
        <v>223</v>
      </c>
      <c r="G196">
        <v>0</v>
      </c>
      <c r="H196">
        <v>0</v>
      </c>
      <c r="I196">
        <v>0</v>
      </c>
      <c r="J196" s="9">
        <v>-44542.03</v>
      </c>
      <c r="K196">
        <v>1</v>
      </c>
      <c r="L196">
        <v>0</v>
      </c>
      <c r="M196">
        <v>44542.03</v>
      </c>
      <c r="N196">
        <v>0</v>
      </c>
      <c r="O196">
        <v>0</v>
      </c>
      <c r="P196">
        <v>0</v>
      </c>
      <c r="Q196">
        <v>0</v>
      </c>
    </row>
    <row r="197" spans="1:17" x14ac:dyDescent="0.25">
      <c r="A197" t="s">
        <v>474</v>
      </c>
      <c r="B197" t="s">
        <v>219</v>
      </c>
      <c r="C197" t="s">
        <v>487</v>
      </c>
      <c r="D197" t="s">
        <v>545</v>
      </c>
      <c r="E197" t="s">
        <v>546</v>
      </c>
      <c r="F197" t="s">
        <v>223</v>
      </c>
      <c r="G197">
        <v>0</v>
      </c>
      <c r="H197">
        <v>0</v>
      </c>
      <c r="I197">
        <v>0</v>
      </c>
      <c r="J197" s="9">
        <v>-3777.68</v>
      </c>
      <c r="K197">
        <v>1</v>
      </c>
      <c r="L197">
        <v>0</v>
      </c>
      <c r="M197">
        <v>3777.68</v>
      </c>
      <c r="N197">
        <v>0</v>
      </c>
      <c r="O197">
        <v>0</v>
      </c>
      <c r="P197">
        <v>0</v>
      </c>
      <c r="Q197">
        <v>0</v>
      </c>
    </row>
    <row r="198" spans="1:17" x14ac:dyDescent="0.25">
      <c r="A198" t="s">
        <v>474</v>
      </c>
      <c r="B198" t="s">
        <v>219</v>
      </c>
      <c r="C198" t="s">
        <v>530</v>
      </c>
      <c r="D198" t="s">
        <v>545</v>
      </c>
      <c r="E198" t="s">
        <v>546</v>
      </c>
      <c r="F198" t="s">
        <v>223</v>
      </c>
      <c r="G198">
        <v>0</v>
      </c>
      <c r="H198">
        <v>0</v>
      </c>
      <c r="I198">
        <v>0</v>
      </c>
      <c r="J198" s="9">
        <v>-13436.5</v>
      </c>
      <c r="K198">
        <v>1</v>
      </c>
      <c r="L198">
        <v>0</v>
      </c>
      <c r="M198">
        <v>13436.5</v>
      </c>
      <c r="N198">
        <v>0</v>
      </c>
      <c r="O198">
        <v>0</v>
      </c>
      <c r="P198">
        <v>0</v>
      </c>
      <c r="Q198">
        <v>0</v>
      </c>
    </row>
    <row r="199" spans="1:17" x14ac:dyDescent="0.25">
      <c r="A199" t="s">
        <v>474</v>
      </c>
      <c r="B199" t="s">
        <v>219</v>
      </c>
      <c r="C199" t="s">
        <v>251</v>
      </c>
      <c r="D199" t="s">
        <v>545</v>
      </c>
      <c r="E199" t="s">
        <v>546</v>
      </c>
      <c r="F199" t="s">
        <v>223</v>
      </c>
      <c r="G199">
        <v>0</v>
      </c>
      <c r="H199">
        <v>0</v>
      </c>
      <c r="I199">
        <v>0</v>
      </c>
      <c r="J199" s="9">
        <v>-3360.19</v>
      </c>
      <c r="K199">
        <v>1</v>
      </c>
      <c r="L199">
        <v>0</v>
      </c>
      <c r="M199">
        <v>3360.19</v>
      </c>
      <c r="N199">
        <v>0</v>
      </c>
      <c r="O199">
        <v>0</v>
      </c>
      <c r="P199">
        <v>0</v>
      </c>
      <c r="Q199">
        <v>0</v>
      </c>
    </row>
    <row r="200" spans="1:17" x14ac:dyDescent="0.25">
      <c r="A200" t="s">
        <v>474</v>
      </c>
      <c r="B200" t="s">
        <v>219</v>
      </c>
      <c r="C200" t="s">
        <v>530</v>
      </c>
      <c r="D200" t="s">
        <v>547</v>
      </c>
      <c r="E200" t="s">
        <v>548</v>
      </c>
      <c r="F200" t="s">
        <v>223</v>
      </c>
      <c r="G200">
        <v>0</v>
      </c>
      <c r="H200">
        <v>0</v>
      </c>
      <c r="I200">
        <v>0</v>
      </c>
      <c r="J200" s="9">
        <v>-67790.19</v>
      </c>
      <c r="K200">
        <v>1</v>
      </c>
      <c r="L200">
        <v>0</v>
      </c>
      <c r="M200">
        <v>67790.19</v>
      </c>
      <c r="N200">
        <v>0</v>
      </c>
      <c r="O200">
        <v>0</v>
      </c>
      <c r="P200">
        <v>0</v>
      </c>
      <c r="Q200">
        <v>0</v>
      </c>
    </row>
    <row r="201" spans="1:17" x14ac:dyDescent="0.25">
      <c r="A201" t="s">
        <v>474</v>
      </c>
      <c r="B201" t="s">
        <v>219</v>
      </c>
      <c r="C201" t="s">
        <v>530</v>
      </c>
      <c r="D201" t="s">
        <v>549</v>
      </c>
      <c r="E201" t="s">
        <v>550</v>
      </c>
      <c r="F201" t="s">
        <v>223</v>
      </c>
      <c r="G201">
        <v>0</v>
      </c>
      <c r="H201">
        <v>0</v>
      </c>
      <c r="I201">
        <v>0</v>
      </c>
      <c r="J201" s="9">
        <v>-60334.75</v>
      </c>
      <c r="K201">
        <v>1</v>
      </c>
      <c r="L201">
        <v>0</v>
      </c>
      <c r="M201">
        <v>60334.75</v>
      </c>
      <c r="N201">
        <v>0</v>
      </c>
      <c r="O201">
        <v>0</v>
      </c>
      <c r="P201">
        <v>0</v>
      </c>
      <c r="Q201">
        <v>0</v>
      </c>
    </row>
    <row r="202" spans="1:17" x14ac:dyDescent="0.25">
      <c r="A202" t="s">
        <v>474</v>
      </c>
      <c r="B202" t="s">
        <v>219</v>
      </c>
      <c r="C202" t="s">
        <v>498</v>
      </c>
      <c r="D202" t="s">
        <v>551</v>
      </c>
      <c r="E202" t="s">
        <v>552</v>
      </c>
      <c r="F202" t="s">
        <v>223</v>
      </c>
      <c r="G202">
        <v>0</v>
      </c>
      <c r="H202">
        <v>0</v>
      </c>
      <c r="I202">
        <v>0</v>
      </c>
      <c r="J202" s="9">
        <v>-1183.75</v>
      </c>
      <c r="K202">
        <v>1</v>
      </c>
      <c r="L202">
        <v>0</v>
      </c>
      <c r="M202">
        <v>1183.75</v>
      </c>
      <c r="N202">
        <v>0</v>
      </c>
      <c r="O202">
        <v>0</v>
      </c>
      <c r="P202">
        <v>0</v>
      </c>
      <c r="Q202">
        <v>0</v>
      </c>
    </row>
    <row r="203" spans="1:17" x14ac:dyDescent="0.25">
      <c r="A203" t="s">
        <v>474</v>
      </c>
      <c r="B203" t="s">
        <v>219</v>
      </c>
      <c r="C203" t="s">
        <v>251</v>
      </c>
      <c r="D203" t="s">
        <v>551</v>
      </c>
      <c r="E203" t="s">
        <v>552</v>
      </c>
      <c r="F203" t="s">
        <v>223</v>
      </c>
      <c r="G203">
        <v>0</v>
      </c>
      <c r="H203">
        <v>0</v>
      </c>
      <c r="I203">
        <v>0</v>
      </c>
      <c r="J203" s="9">
        <v>-166.24</v>
      </c>
      <c r="K203">
        <v>1</v>
      </c>
      <c r="L203">
        <v>0</v>
      </c>
      <c r="M203">
        <v>166.24</v>
      </c>
      <c r="N203">
        <v>0</v>
      </c>
      <c r="O203">
        <v>0</v>
      </c>
      <c r="P203">
        <v>0</v>
      </c>
      <c r="Q203">
        <v>0</v>
      </c>
    </row>
    <row r="204" spans="1:17" x14ac:dyDescent="0.25">
      <c r="A204" t="s">
        <v>474</v>
      </c>
      <c r="B204" t="s">
        <v>219</v>
      </c>
      <c r="C204" t="s">
        <v>553</v>
      </c>
      <c r="D204" t="s">
        <v>551</v>
      </c>
      <c r="E204" t="s">
        <v>552</v>
      </c>
      <c r="F204" t="s">
        <v>223</v>
      </c>
      <c r="G204">
        <v>0</v>
      </c>
      <c r="H204">
        <v>0</v>
      </c>
      <c r="I204">
        <v>0</v>
      </c>
      <c r="J204" s="9">
        <v>-4759.99</v>
      </c>
      <c r="K204">
        <v>1</v>
      </c>
      <c r="L204">
        <v>0</v>
      </c>
      <c r="M204">
        <v>4759.99</v>
      </c>
      <c r="N204">
        <v>0</v>
      </c>
      <c r="O204">
        <v>0</v>
      </c>
      <c r="P204">
        <v>0</v>
      </c>
      <c r="Q204">
        <v>0</v>
      </c>
    </row>
    <row r="205" spans="1:17" x14ac:dyDescent="0.25">
      <c r="A205" t="s">
        <v>474</v>
      </c>
      <c r="B205" t="s">
        <v>219</v>
      </c>
      <c r="C205" t="s">
        <v>530</v>
      </c>
      <c r="D205" t="s">
        <v>554</v>
      </c>
      <c r="E205" t="s">
        <v>555</v>
      </c>
      <c r="F205" t="s">
        <v>223</v>
      </c>
      <c r="G205">
        <v>0</v>
      </c>
      <c r="H205">
        <v>0</v>
      </c>
      <c r="I205">
        <v>0</v>
      </c>
      <c r="J205" s="9">
        <v>-2162.54</v>
      </c>
      <c r="K205">
        <v>1</v>
      </c>
      <c r="L205">
        <v>0</v>
      </c>
      <c r="M205">
        <v>2162.54</v>
      </c>
      <c r="N205">
        <v>0</v>
      </c>
      <c r="O205">
        <v>0</v>
      </c>
      <c r="P205">
        <v>0</v>
      </c>
      <c r="Q205">
        <v>0</v>
      </c>
    </row>
    <row r="206" spans="1:17" x14ac:dyDescent="0.25">
      <c r="A206" t="s">
        <v>474</v>
      </c>
      <c r="B206" t="s">
        <v>219</v>
      </c>
      <c r="C206" t="s">
        <v>251</v>
      </c>
      <c r="D206" t="s">
        <v>554</v>
      </c>
      <c r="E206" t="s">
        <v>555</v>
      </c>
      <c r="F206" t="s">
        <v>223</v>
      </c>
      <c r="G206">
        <v>0</v>
      </c>
      <c r="H206">
        <v>0</v>
      </c>
      <c r="I206">
        <v>0</v>
      </c>
      <c r="J206" s="9">
        <v>-3880.01</v>
      </c>
      <c r="K206">
        <v>1</v>
      </c>
      <c r="L206">
        <v>0</v>
      </c>
      <c r="M206">
        <v>3880.01</v>
      </c>
      <c r="N206">
        <v>0</v>
      </c>
      <c r="O206">
        <v>0</v>
      </c>
      <c r="P206">
        <v>0</v>
      </c>
      <c r="Q206">
        <v>0</v>
      </c>
    </row>
    <row r="207" spans="1:17" x14ac:dyDescent="0.25">
      <c r="A207" t="s">
        <v>474</v>
      </c>
      <c r="B207" t="s">
        <v>219</v>
      </c>
      <c r="C207" t="s">
        <v>251</v>
      </c>
      <c r="D207" t="s">
        <v>556</v>
      </c>
      <c r="E207" t="s">
        <v>557</v>
      </c>
      <c r="F207" t="s">
        <v>223</v>
      </c>
      <c r="G207">
        <v>0</v>
      </c>
      <c r="H207">
        <v>0</v>
      </c>
      <c r="I207">
        <v>0</v>
      </c>
      <c r="J207" s="9">
        <v>-253.74</v>
      </c>
      <c r="K207">
        <v>1</v>
      </c>
      <c r="L207">
        <v>0</v>
      </c>
      <c r="M207">
        <v>253.74</v>
      </c>
      <c r="N207">
        <v>0</v>
      </c>
      <c r="O207">
        <v>0</v>
      </c>
      <c r="P207">
        <v>0</v>
      </c>
      <c r="Q207">
        <v>0</v>
      </c>
    </row>
    <row r="208" spans="1:17" x14ac:dyDescent="0.25">
      <c r="A208" t="s">
        <v>474</v>
      </c>
      <c r="B208" t="s">
        <v>219</v>
      </c>
      <c r="C208" t="s">
        <v>487</v>
      </c>
      <c r="D208" t="s">
        <v>558</v>
      </c>
      <c r="E208" t="s">
        <v>559</v>
      </c>
      <c r="F208" t="s">
        <v>223</v>
      </c>
      <c r="G208">
        <v>0</v>
      </c>
      <c r="H208">
        <v>0</v>
      </c>
      <c r="I208">
        <v>0</v>
      </c>
      <c r="J208" s="9">
        <v>-803.62</v>
      </c>
      <c r="K208">
        <v>1</v>
      </c>
      <c r="L208">
        <v>0</v>
      </c>
      <c r="M208">
        <v>803.62</v>
      </c>
      <c r="N208">
        <v>0</v>
      </c>
      <c r="O208">
        <v>0</v>
      </c>
      <c r="P208">
        <v>0</v>
      </c>
      <c r="Q208">
        <v>0</v>
      </c>
    </row>
    <row r="209" spans="1:17" x14ac:dyDescent="0.25">
      <c r="A209" t="s">
        <v>474</v>
      </c>
      <c r="B209" t="s">
        <v>219</v>
      </c>
      <c r="C209" t="s">
        <v>530</v>
      </c>
      <c r="D209" t="s">
        <v>558</v>
      </c>
      <c r="E209" t="s">
        <v>559</v>
      </c>
      <c r="F209" t="s">
        <v>223</v>
      </c>
      <c r="G209">
        <v>0</v>
      </c>
      <c r="H209">
        <v>0</v>
      </c>
      <c r="I209">
        <v>0</v>
      </c>
      <c r="J209" s="9">
        <v>-747.16</v>
      </c>
      <c r="K209">
        <v>1</v>
      </c>
      <c r="L209">
        <v>0</v>
      </c>
      <c r="M209">
        <v>747.16</v>
      </c>
      <c r="N209">
        <v>0</v>
      </c>
      <c r="O209">
        <v>0</v>
      </c>
      <c r="P209">
        <v>0</v>
      </c>
      <c r="Q209">
        <v>0</v>
      </c>
    </row>
    <row r="210" spans="1:17" x14ac:dyDescent="0.25">
      <c r="A210" t="s">
        <v>474</v>
      </c>
      <c r="B210" t="s">
        <v>219</v>
      </c>
      <c r="C210" t="s">
        <v>251</v>
      </c>
      <c r="D210" t="s">
        <v>558</v>
      </c>
      <c r="E210" t="s">
        <v>559</v>
      </c>
      <c r="F210" t="s">
        <v>223</v>
      </c>
      <c r="G210">
        <v>0</v>
      </c>
      <c r="H210">
        <v>0</v>
      </c>
      <c r="I210">
        <v>0</v>
      </c>
      <c r="J210" s="9">
        <v>-1020.97</v>
      </c>
      <c r="K210">
        <v>1</v>
      </c>
      <c r="L210">
        <v>0</v>
      </c>
      <c r="M210">
        <v>1020.97</v>
      </c>
      <c r="N210">
        <v>0</v>
      </c>
      <c r="O210">
        <v>0</v>
      </c>
      <c r="P210">
        <v>0</v>
      </c>
      <c r="Q210">
        <v>0</v>
      </c>
    </row>
    <row r="211" spans="1:17" x14ac:dyDescent="0.25">
      <c r="A211" t="s">
        <v>474</v>
      </c>
      <c r="B211" t="s">
        <v>219</v>
      </c>
      <c r="C211" t="s">
        <v>323</v>
      </c>
      <c r="D211" t="s">
        <v>560</v>
      </c>
      <c r="E211" t="s">
        <v>561</v>
      </c>
      <c r="F211" t="s">
        <v>223</v>
      </c>
      <c r="G211">
        <v>0</v>
      </c>
      <c r="H211">
        <v>0</v>
      </c>
      <c r="I211">
        <v>0</v>
      </c>
      <c r="J211" s="9">
        <v>-366.58</v>
      </c>
      <c r="K211">
        <v>1</v>
      </c>
      <c r="L211">
        <v>0</v>
      </c>
      <c r="M211">
        <v>366.58</v>
      </c>
      <c r="N211">
        <v>0</v>
      </c>
      <c r="O211">
        <v>0</v>
      </c>
      <c r="P211">
        <v>0</v>
      </c>
      <c r="Q211">
        <v>0</v>
      </c>
    </row>
    <row r="212" spans="1:17" x14ac:dyDescent="0.25">
      <c r="A212" t="s">
        <v>474</v>
      </c>
      <c r="B212" t="s">
        <v>219</v>
      </c>
      <c r="C212" t="s">
        <v>498</v>
      </c>
      <c r="D212" t="s">
        <v>560</v>
      </c>
      <c r="E212" t="s">
        <v>561</v>
      </c>
      <c r="F212" t="s">
        <v>223</v>
      </c>
      <c r="G212">
        <v>0</v>
      </c>
      <c r="H212">
        <v>0</v>
      </c>
      <c r="I212">
        <v>0</v>
      </c>
      <c r="J212" s="9">
        <v>-340.96</v>
      </c>
      <c r="K212">
        <v>1</v>
      </c>
      <c r="L212">
        <v>0</v>
      </c>
      <c r="M212">
        <v>340.96</v>
      </c>
      <c r="N212">
        <v>0</v>
      </c>
      <c r="O212">
        <v>0</v>
      </c>
      <c r="P212">
        <v>0</v>
      </c>
      <c r="Q212">
        <v>0</v>
      </c>
    </row>
    <row r="213" spans="1:17" x14ac:dyDescent="0.25">
      <c r="A213" t="s">
        <v>474</v>
      </c>
      <c r="B213" t="s">
        <v>219</v>
      </c>
      <c r="C213" t="s">
        <v>530</v>
      </c>
      <c r="D213" t="s">
        <v>560</v>
      </c>
      <c r="E213" t="s">
        <v>561</v>
      </c>
      <c r="F213" t="s">
        <v>223</v>
      </c>
      <c r="G213">
        <v>0</v>
      </c>
      <c r="H213">
        <v>0</v>
      </c>
      <c r="I213">
        <v>0</v>
      </c>
      <c r="J213" s="9">
        <v>-504.57</v>
      </c>
      <c r="K213">
        <v>1</v>
      </c>
      <c r="L213">
        <v>0</v>
      </c>
      <c r="M213">
        <v>504.57</v>
      </c>
      <c r="N213">
        <v>0</v>
      </c>
      <c r="O213">
        <v>0</v>
      </c>
      <c r="P213">
        <v>0</v>
      </c>
      <c r="Q213">
        <v>0</v>
      </c>
    </row>
    <row r="214" spans="1:17" x14ac:dyDescent="0.25">
      <c r="A214" t="s">
        <v>474</v>
      </c>
      <c r="B214" t="s">
        <v>219</v>
      </c>
      <c r="C214" t="s">
        <v>251</v>
      </c>
      <c r="D214" t="s">
        <v>560</v>
      </c>
      <c r="E214" t="s">
        <v>561</v>
      </c>
      <c r="F214" t="s">
        <v>223</v>
      </c>
      <c r="G214">
        <v>0</v>
      </c>
      <c r="H214">
        <v>0</v>
      </c>
      <c r="I214">
        <v>0</v>
      </c>
      <c r="J214" s="9">
        <v>-7611.93</v>
      </c>
      <c r="K214">
        <v>1</v>
      </c>
      <c r="L214">
        <v>0</v>
      </c>
      <c r="M214">
        <v>7611.93</v>
      </c>
      <c r="N214">
        <v>0</v>
      </c>
      <c r="O214">
        <v>0</v>
      </c>
      <c r="P214">
        <v>0</v>
      </c>
      <c r="Q214">
        <v>0</v>
      </c>
    </row>
    <row r="215" spans="1:17" x14ac:dyDescent="0.25">
      <c r="A215" t="s">
        <v>474</v>
      </c>
      <c r="B215" t="s">
        <v>219</v>
      </c>
      <c r="C215" t="s">
        <v>530</v>
      </c>
      <c r="D215" t="s">
        <v>562</v>
      </c>
      <c r="E215" t="s">
        <v>563</v>
      </c>
      <c r="F215" t="s">
        <v>223</v>
      </c>
      <c r="G215">
        <v>0</v>
      </c>
      <c r="H215">
        <v>0</v>
      </c>
      <c r="I215">
        <v>0</v>
      </c>
      <c r="J215" s="9">
        <v>-2520</v>
      </c>
      <c r="K215">
        <v>1</v>
      </c>
      <c r="L215">
        <v>0</v>
      </c>
      <c r="M215">
        <v>2520</v>
      </c>
      <c r="N215">
        <v>0</v>
      </c>
      <c r="O215">
        <v>0</v>
      </c>
      <c r="P215">
        <v>0</v>
      </c>
      <c r="Q215">
        <v>0</v>
      </c>
    </row>
    <row r="216" spans="1:17" x14ac:dyDescent="0.25">
      <c r="A216" t="s">
        <v>474</v>
      </c>
      <c r="B216" t="s">
        <v>219</v>
      </c>
      <c r="C216" t="s">
        <v>251</v>
      </c>
      <c r="D216" t="s">
        <v>562</v>
      </c>
      <c r="E216" t="s">
        <v>563</v>
      </c>
      <c r="F216" t="s">
        <v>223</v>
      </c>
      <c r="G216">
        <v>0</v>
      </c>
      <c r="H216">
        <v>0</v>
      </c>
      <c r="I216">
        <v>0</v>
      </c>
      <c r="J216" s="9">
        <v>-11322.33</v>
      </c>
      <c r="K216">
        <v>1</v>
      </c>
      <c r="L216">
        <v>0</v>
      </c>
      <c r="M216">
        <v>11322.33</v>
      </c>
      <c r="N216">
        <v>0</v>
      </c>
      <c r="O216">
        <v>0</v>
      </c>
      <c r="P216">
        <v>0</v>
      </c>
      <c r="Q216">
        <v>0</v>
      </c>
    </row>
    <row r="217" spans="1:17" x14ac:dyDescent="0.25">
      <c r="A217" t="s">
        <v>474</v>
      </c>
      <c r="B217" t="s">
        <v>219</v>
      </c>
      <c r="C217" t="s">
        <v>487</v>
      </c>
      <c r="D217" t="s">
        <v>564</v>
      </c>
      <c r="E217" t="s">
        <v>565</v>
      </c>
      <c r="F217" t="s">
        <v>223</v>
      </c>
      <c r="G217">
        <v>0</v>
      </c>
      <c r="H217">
        <v>0</v>
      </c>
      <c r="I217">
        <v>0</v>
      </c>
      <c r="J217" s="9">
        <v>-2136.7600000000002</v>
      </c>
      <c r="K217">
        <v>1</v>
      </c>
      <c r="L217">
        <v>0</v>
      </c>
      <c r="M217">
        <v>2136.7600000000002</v>
      </c>
      <c r="N217">
        <v>0</v>
      </c>
      <c r="O217">
        <v>0</v>
      </c>
      <c r="P217">
        <v>0</v>
      </c>
      <c r="Q217">
        <v>0</v>
      </c>
    </row>
    <row r="218" spans="1:17" x14ac:dyDescent="0.25">
      <c r="A218" t="s">
        <v>474</v>
      </c>
      <c r="B218" t="s">
        <v>219</v>
      </c>
      <c r="C218" t="s">
        <v>487</v>
      </c>
      <c r="D218" t="s">
        <v>564</v>
      </c>
      <c r="E218" t="s">
        <v>565</v>
      </c>
      <c r="F218" t="s">
        <v>223</v>
      </c>
      <c r="G218">
        <v>0</v>
      </c>
      <c r="H218">
        <v>0</v>
      </c>
      <c r="I218">
        <v>0</v>
      </c>
      <c r="J218" s="9">
        <v>-2178.34</v>
      </c>
      <c r="K218">
        <v>1</v>
      </c>
      <c r="L218">
        <v>0</v>
      </c>
      <c r="M218">
        <v>2178.34</v>
      </c>
      <c r="N218">
        <v>0</v>
      </c>
      <c r="O218">
        <v>0</v>
      </c>
      <c r="P218">
        <v>0</v>
      </c>
      <c r="Q218">
        <v>0</v>
      </c>
    </row>
    <row r="219" spans="1:17" x14ac:dyDescent="0.25">
      <c r="A219" t="s">
        <v>474</v>
      </c>
      <c r="B219" t="s">
        <v>219</v>
      </c>
      <c r="C219" t="s">
        <v>530</v>
      </c>
      <c r="D219" t="s">
        <v>564</v>
      </c>
      <c r="E219" t="s">
        <v>565</v>
      </c>
      <c r="F219" t="s">
        <v>223</v>
      </c>
      <c r="G219">
        <v>0</v>
      </c>
      <c r="H219">
        <v>0</v>
      </c>
      <c r="I219">
        <v>0</v>
      </c>
      <c r="J219" s="9">
        <v>-509</v>
      </c>
      <c r="K219">
        <v>1</v>
      </c>
      <c r="L219">
        <v>0</v>
      </c>
      <c r="M219">
        <v>509</v>
      </c>
      <c r="N219">
        <v>0</v>
      </c>
      <c r="O219">
        <v>0</v>
      </c>
      <c r="P219">
        <v>0</v>
      </c>
      <c r="Q219">
        <v>0</v>
      </c>
    </row>
    <row r="220" spans="1:17" x14ac:dyDescent="0.25">
      <c r="A220" t="s">
        <v>474</v>
      </c>
      <c r="B220" t="s">
        <v>219</v>
      </c>
      <c r="C220" t="s">
        <v>251</v>
      </c>
      <c r="D220" t="s">
        <v>564</v>
      </c>
      <c r="E220" t="s">
        <v>565</v>
      </c>
      <c r="F220" t="s">
        <v>223</v>
      </c>
      <c r="G220">
        <v>0</v>
      </c>
      <c r="H220">
        <v>0</v>
      </c>
      <c r="I220">
        <v>0</v>
      </c>
      <c r="J220" s="9">
        <v>-28489.75</v>
      </c>
      <c r="K220">
        <v>1</v>
      </c>
      <c r="L220">
        <v>0</v>
      </c>
      <c r="M220">
        <v>28489.75</v>
      </c>
      <c r="N220">
        <v>0</v>
      </c>
      <c r="O220">
        <v>0</v>
      </c>
      <c r="P220">
        <v>0</v>
      </c>
      <c r="Q220">
        <v>0</v>
      </c>
    </row>
    <row r="221" spans="1:17" x14ac:dyDescent="0.25">
      <c r="A221" t="s">
        <v>474</v>
      </c>
      <c r="B221" t="s">
        <v>219</v>
      </c>
      <c r="C221" t="s">
        <v>323</v>
      </c>
      <c r="D221" t="s">
        <v>566</v>
      </c>
      <c r="E221" t="s">
        <v>567</v>
      </c>
      <c r="F221" t="s">
        <v>223</v>
      </c>
      <c r="G221">
        <v>0</v>
      </c>
      <c r="H221">
        <v>0</v>
      </c>
      <c r="I221">
        <v>0</v>
      </c>
      <c r="J221" s="9">
        <v>-4330.1400000000003</v>
      </c>
      <c r="K221">
        <v>1</v>
      </c>
      <c r="L221">
        <v>0</v>
      </c>
      <c r="M221">
        <v>4330.1400000000003</v>
      </c>
      <c r="N221">
        <v>0</v>
      </c>
      <c r="O221">
        <v>0</v>
      </c>
      <c r="P221">
        <v>0</v>
      </c>
      <c r="Q221">
        <v>0</v>
      </c>
    </row>
    <row r="222" spans="1:17" x14ac:dyDescent="0.25">
      <c r="A222" t="s">
        <v>474</v>
      </c>
      <c r="B222" t="s">
        <v>219</v>
      </c>
      <c r="C222" t="s">
        <v>498</v>
      </c>
      <c r="D222" t="s">
        <v>566</v>
      </c>
      <c r="E222" t="s">
        <v>567</v>
      </c>
      <c r="F222" t="s">
        <v>223</v>
      </c>
      <c r="G222">
        <v>0</v>
      </c>
      <c r="H222">
        <v>0</v>
      </c>
      <c r="I222">
        <v>0</v>
      </c>
      <c r="J222" s="9">
        <v>-3111.66</v>
      </c>
      <c r="K222">
        <v>1</v>
      </c>
      <c r="L222">
        <v>0</v>
      </c>
      <c r="M222">
        <v>3111.66</v>
      </c>
      <c r="N222">
        <v>0</v>
      </c>
      <c r="O222">
        <v>0</v>
      </c>
      <c r="P222">
        <v>0</v>
      </c>
      <c r="Q222">
        <v>0</v>
      </c>
    </row>
    <row r="223" spans="1:17" x14ac:dyDescent="0.25">
      <c r="A223" t="s">
        <v>474</v>
      </c>
      <c r="B223" t="s">
        <v>219</v>
      </c>
      <c r="C223" t="s">
        <v>251</v>
      </c>
      <c r="D223" t="s">
        <v>566</v>
      </c>
      <c r="E223" t="s">
        <v>567</v>
      </c>
      <c r="F223" t="s">
        <v>223</v>
      </c>
      <c r="G223">
        <v>0</v>
      </c>
      <c r="H223">
        <v>0</v>
      </c>
      <c r="I223">
        <v>0</v>
      </c>
      <c r="J223" s="9">
        <v>-54650.6</v>
      </c>
      <c r="K223">
        <v>1</v>
      </c>
      <c r="L223">
        <v>0</v>
      </c>
      <c r="M223">
        <v>54650.6</v>
      </c>
      <c r="N223">
        <v>0</v>
      </c>
      <c r="O223">
        <v>0</v>
      </c>
      <c r="P223">
        <v>0</v>
      </c>
      <c r="Q223">
        <v>0</v>
      </c>
    </row>
    <row r="224" spans="1:17" x14ac:dyDescent="0.25">
      <c r="A224" t="s">
        <v>474</v>
      </c>
      <c r="B224" t="s">
        <v>219</v>
      </c>
      <c r="C224" t="s">
        <v>323</v>
      </c>
      <c r="D224" t="s">
        <v>568</v>
      </c>
      <c r="E224" t="s">
        <v>569</v>
      </c>
      <c r="F224" t="s">
        <v>223</v>
      </c>
      <c r="G224">
        <v>0</v>
      </c>
      <c r="H224">
        <v>0</v>
      </c>
      <c r="I224">
        <v>0</v>
      </c>
      <c r="J224" s="9">
        <v>-10.27</v>
      </c>
      <c r="K224">
        <v>1</v>
      </c>
      <c r="L224">
        <v>0</v>
      </c>
      <c r="M224">
        <v>10.27</v>
      </c>
      <c r="N224">
        <v>0</v>
      </c>
      <c r="O224">
        <v>0</v>
      </c>
      <c r="P224">
        <v>0</v>
      </c>
      <c r="Q224">
        <v>0</v>
      </c>
    </row>
    <row r="225" spans="1:17" x14ac:dyDescent="0.25">
      <c r="A225" t="s">
        <v>474</v>
      </c>
      <c r="B225" t="s">
        <v>219</v>
      </c>
      <c r="C225" t="s">
        <v>251</v>
      </c>
      <c r="D225" t="s">
        <v>568</v>
      </c>
      <c r="E225" t="s">
        <v>569</v>
      </c>
      <c r="F225" t="s">
        <v>223</v>
      </c>
      <c r="G225">
        <v>0</v>
      </c>
      <c r="H225">
        <v>0</v>
      </c>
      <c r="I225">
        <v>0</v>
      </c>
      <c r="J225" s="9">
        <v>-10059.84</v>
      </c>
      <c r="K225">
        <v>1</v>
      </c>
      <c r="L225">
        <v>0</v>
      </c>
      <c r="M225">
        <v>10059.84</v>
      </c>
      <c r="N225">
        <v>0</v>
      </c>
      <c r="O225">
        <v>0</v>
      </c>
      <c r="P225">
        <v>0</v>
      </c>
      <c r="Q225">
        <v>0</v>
      </c>
    </row>
    <row r="226" spans="1:17" x14ac:dyDescent="0.25">
      <c r="A226" t="s">
        <v>474</v>
      </c>
      <c r="B226" t="s">
        <v>219</v>
      </c>
      <c r="C226" t="s">
        <v>553</v>
      </c>
      <c r="D226" t="s">
        <v>568</v>
      </c>
      <c r="E226" t="s">
        <v>569</v>
      </c>
      <c r="F226" t="s">
        <v>223</v>
      </c>
      <c r="G226">
        <v>0</v>
      </c>
      <c r="H226">
        <v>0</v>
      </c>
      <c r="I226">
        <v>0</v>
      </c>
      <c r="J226" s="9">
        <v>-1759.98</v>
      </c>
      <c r="K226">
        <v>1</v>
      </c>
      <c r="L226">
        <v>0</v>
      </c>
      <c r="M226">
        <v>1759.98</v>
      </c>
      <c r="N226">
        <v>0</v>
      </c>
      <c r="O226">
        <v>0</v>
      </c>
      <c r="P226">
        <v>0</v>
      </c>
      <c r="Q226">
        <v>0</v>
      </c>
    </row>
    <row r="227" spans="1:17" x14ac:dyDescent="0.25">
      <c r="A227" t="s">
        <v>474</v>
      </c>
      <c r="B227" t="s">
        <v>219</v>
      </c>
      <c r="C227" t="s">
        <v>530</v>
      </c>
      <c r="D227" t="s">
        <v>570</v>
      </c>
      <c r="E227" t="s">
        <v>571</v>
      </c>
      <c r="F227" t="s">
        <v>223</v>
      </c>
      <c r="G227">
        <v>0</v>
      </c>
      <c r="H227">
        <v>0</v>
      </c>
      <c r="I227">
        <v>0</v>
      </c>
      <c r="J227" s="9">
        <v>-2752.3</v>
      </c>
      <c r="K227">
        <v>1</v>
      </c>
      <c r="L227">
        <v>0</v>
      </c>
      <c r="M227">
        <v>2752.3</v>
      </c>
      <c r="N227">
        <v>0</v>
      </c>
      <c r="O227">
        <v>0</v>
      </c>
      <c r="P227">
        <v>0</v>
      </c>
      <c r="Q227">
        <v>0</v>
      </c>
    </row>
    <row r="228" spans="1:17" x14ac:dyDescent="0.25">
      <c r="A228" t="s">
        <v>474</v>
      </c>
      <c r="B228" t="s">
        <v>219</v>
      </c>
      <c r="C228" t="s">
        <v>251</v>
      </c>
      <c r="D228" t="s">
        <v>570</v>
      </c>
      <c r="E228" t="s">
        <v>571</v>
      </c>
      <c r="F228" t="s">
        <v>223</v>
      </c>
      <c r="G228">
        <v>0</v>
      </c>
      <c r="H228">
        <v>0</v>
      </c>
      <c r="I228">
        <v>0</v>
      </c>
      <c r="J228" s="9">
        <v>-45340.17</v>
      </c>
      <c r="K228">
        <v>1</v>
      </c>
      <c r="L228">
        <v>0</v>
      </c>
      <c r="M228">
        <v>45340.17</v>
      </c>
      <c r="N228">
        <v>0</v>
      </c>
      <c r="O228">
        <v>0</v>
      </c>
      <c r="P228">
        <v>0</v>
      </c>
      <c r="Q228">
        <v>0</v>
      </c>
    </row>
    <row r="229" spans="1:17" x14ac:dyDescent="0.25">
      <c r="A229" t="s">
        <v>474</v>
      </c>
      <c r="B229" t="s">
        <v>219</v>
      </c>
      <c r="C229" t="s">
        <v>530</v>
      </c>
      <c r="D229" t="s">
        <v>572</v>
      </c>
      <c r="E229" t="s">
        <v>573</v>
      </c>
      <c r="F229" t="s">
        <v>223</v>
      </c>
      <c r="G229">
        <v>0</v>
      </c>
      <c r="H229">
        <v>0</v>
      </c>
      <c r="I229">
        <v>0</v>
      </c>
      <c r="J229" s="9">
        <v>-3182.46</v>
      </c>
      <c r="K229">
        <v>1</v>
      </c>
      <c r="L229">
        <v>0</v>
      </c>
      <c r="M229">
        <v>3182.46</v>
      </c>
      <c r="N229">
        <v>0</v>
      </c>
      <c r="O229">
        <v>0</v>
      </c>
      <c r="P229">
        <v>0</v>
      </c>
      <c r="Q229">
        <v>0</v>
      </c>
    </row>
    <row r="230" spans="1:17" x14ac:dyDescent="0.25">
      <c r="A230" t="s">
        <v>474</v>
      </c>
      <c r="B230" t="s">
        <v>219</v>
      </c>
      <c r="C230" t="s">
        <v>251</v>
      </c>
      <c r="D230" t="s">
        <v>572</v>
      </c>
      <c r="E230" t="s">
        <v>573</v>
      </c>
      <c r="F230" t="s">
        <v>223</v>
      </c>
      <c r="G230">
        <v>0</v>
      </c>
      <c r="H230">
        <v>0</v>
      </c>
      <c r="I230">
        <v>0</v>
      </c>
      <c r="J230" s="9">
        <v>-17090.240000000002</v>
      </c>
      <c r="K230">
        <v>1</v>
      </c>
      <c r="L230">
        <v>0</v>
      </c>
      <c r="M230">
        <v>17090.240000000002</v>
      </c>
      <c r="N230">
        <v>0</v>
      </c>
      <c r="O230">
        <v>0</v>
      </c>
      <c r="P230">
        <v>0</v>
      </c>
      <c r="Q230">
        <v>0</v>
      </c>
    </row>
    <row r="231" spans="1:17" x14ac:dyDescent="0.25">
      <c r="A231" t="s">
        <v>474</v>
      </c>
      <c r="B231" t="s">
        <v>219</v>
      </c>
      <c r="C231" t="s">
        <v>553</v>
      </c>
      <c r="D231" t="s">
        <v>572</v>
      </c>
      <c r="E231" t="s">
        <v>573</v>
      </c>
      <c r="F231" t="s">
        <v>223</v>
      </c>
      <c r="G231">
        <v>0</v>
      </c>
      <c r="H231">
        <v>0</v>
      </c>
      <c r="I231">
        <v>0</v>
      </c>
      <c r="J231" s="9">
        <v>-837.46</v>
      </c>
      <c r="K231">
        <v>1</v>
      </c>
      <c r="L231">
        <v>0</v>
      </c>
      <c r="M231">
        <v>837.46</v>
      </c>
      <c r="N231">
        <v>0</v>
      </c>
      <c r="O231">
        <v>0</v>
      </c>
      <c r="P231">
        <v>0</v>
      </c>
      <c r="Q231">
        <v>0</v>
      </c>
    </row>
    <row r="232" spans="1:17" x14ac:dyDescent="0.25">
      <c r="A232" t="s">
        <v>474</v>
      </c>
      <c r="B232" t="s">
        <v>219</v>
      </c>
      <c r="C232" t="s">
        <v>323</v>
      </c>
      <c r="D232" t="s">
        <v>574</v>
      </c>
      <c r="E232" t="s">
        <v>575</v>
      </c>
      <c r="F232" t="s">
        <v>223</v>
      </c>
      <c r="G232">
        <v>0</v>
      </c>
      <c r="H232">
        <v>0</v>
      </c>
      <c r="I232">
        <v>0</v>
      </c>
      <c r="J232" s="9">
        <v>-3177</v>
      </c>
      <c r="K232">
        <v>1</v>
      </c>
      <c r="L232">
        <v>0</v>
      </c>
      <c r="M232">
        <v>3177</v>
      </c>
      <c r="N232">
        <v>0</v>
      </c>
      <c r="O232">
        <v>0</v>
      </c>
      <c r="P232">
        <v>0</v>
      </c>
      <c r="Q232">
        <v>0</v>
      </c>
    </row>
    <row r="233" spans="1:17" x14ac:dyDescent="0.25">
      <c r="A233" t="s">
        <v>474</v>
      </c>
      <c r="B233" t="s">
        <v>219</v>
      </c>
      <c r="C233" t="s">
        <v>251</v>
      </c>
      <c r="D233" t="s">
        <v>574</v>
      </c>
      <c r="E233" t="s">
        <v>575</v>
      </c>
      <c r="F233" t="s">
        <v>223</v>
      </c>
      <c r="G233">
        <v>0</v>
      </c>
      <c r="H233">
        <v>0</v>
      </c>
      <c r="I233">
        <v>0</v>
      </c>
      <c r="J233" s="9">
        <v>-4939.8599999999997</v>
      </c>
      <c r="K233">
        <v>1</v>
      </c>
      <c r="L233">
        <v>0</v>
      </c>
      <c r="M233">
        <v>4939.8599999999997</v>
      </c>
      <c r="N233">
        <v>0</v>
      </c>
      <c r="O233">
        <v>0</v>
      </c>
      <c r="P233">
        <v>0</v>
      </c>
      <c r="Q233">
        <v>0</v>
      </c>
    </row>
    <row r="234" spans="1:17" x14ac:dyDescent="0.25">
      <c r="A234" t="s">
        <v>474</v>
      </c>
      <c r="B234" t="s">
        <v>219</v>
      </c>
      <c r="C234" t="s">
        <v>553</v>
      </c>
      <c r="D234" t="s">
        <v>574</v>
      </c>
      <c r="E234" t="s">
        <v>575</v>
      </c>
      <c r="F234" t="s">
        <v>223</v>
      </c>
      <c r="G234">
        <v>0</v>
      </c>
      <c r="H234">
        <v>0</v>
      </c>
      <c r="I234">
        <v>0</v>
      </c>
      <c r="J234" s="9">
        <v>-9550.06</v>
      </c>
      <c r="K234">
        <v>1</v>
      </c>
      <c r="L234">
        <v>0</v>
      </c>
      <c r="M234">
        <v>9550.06</v>
      </c>
      <c r="N234">
        <v>0</v>
      </c>
      <c r="O234">
        <v>0</v>
      </c>
      <c r="P234">
        <v>0</v>
      </c>
      <c r="Q234">
        <v>0</v>
      </c>
    </row>
    <row r="235" spans="1:17" x14ac:dyDescent="0.25">
      <c r="A235" t="s">
        <v>474</v>
      </c>
      <c r="B235" t="s">
        <v>219</v>
      </c>
      <c r="C235" t="s">
        <v>553</v>
      </c>
      <c r="D235" t="s">
        <v>576</v>
      </c>
      <c r="E235" t="s">
        <v>577</v>
      </c>
      <c r="F235" t="s">
        <v>223</v>
      </c>
      <c r="G235">
        <v>0</v>
      </c>
      <c r="H235">
        <v>0</v>
      </c>
      <c r="I235">
        <v>0</v>
      </c>
      <c r="J235" s="9">
        <v>-13517.17</v>
      </c>
      <c r="K235">
        <v>1</v>
      </c>
      <c r="L235">
        <v>0</v>
      </c>
      <c r="M235">
        <v>13517.17</v>
      </c>
      <c r="N235">
        <v>0</v>
      </c>
      <c r="O235">
        <v>0</v>
      </c>
      <c r="P235">
        <v>0</v>
      </c>
      <c r="Q235">
        <v>0</v>
      </c>
    </row>
    <row r="236" spans="1:17" x14ac:dyDescent="0.25">
      <c r="A236" t="s">
        <v>474</v>
      </c>
      <c r="B236" t="s">
        <v>219</v>
      </c>
      <c r="C236" t="s">
        <v>578</v>
      </c>
      <c r="D236" t="s">
        <v>579</v>
      </c>
      <c r="E236" t="s">
        <v>580</v>
      </c>
      <c r="F236" t="s">
        <v>223</v>
      </c>
      <c r="G236">
        <v>0</v>
      </c>
      <c r="H236">
        <v>0</v>
      </c>
      <c r="I236">
        <v>0</v>
      </c>
      <c r="J236" s="9">
        <v>-38335.85</v>
      </c>
      <c r="K236">
        <v>1</v>
      </c>
      <c r="L236">
        <v>0</v>
      </c>
      <c r="M236">
        <v>38335.85</v>
      </c>
      <c r="N236">
        <v>0</v>
      </c>
      <c r="O236">
        <v>0</v>
      </c>
      <c r="P236">
        <v>0</v>
      </c>
      <c r="Q236">
        <v>0</v>
      </c>
    </row>
    <row r="237" spans="1:17" x14ac:dyDescent="0.25">
      <c r="A237" t="s">
        <v>474</v>
      </c>
      <c r="B237" t="s">
        <v>219</v>
      </c>
      <c r="C237" t="s">
        <v>581</v>
      </c>
      <c r="D237" t="s">
        <v>582</v>
      </c>
      <c r="E237" t="s">
        <v>583</v>
      </c>
      <c r="F237" t="s">
        <v>223</v>
      </c>
      <c r="G237">
        <v>0</v>
      </c>
      <c r="H237">
        <v>0</v>
      </c>
      <c r="I237">
        <v>0</v>
      </c>
      <c r="J237" s="9">
        <v>-49803.24</v>
      </c>
      <c r="K237">
        <v>1</v>
      </c>
      <c r="L237">
        <v>0</v>
      </c>
      <c r="M237">
        <v>49803.24</v>
      </c>
      <c r="N237">
        <v>0</v>
      </c>
      <c r="O237">
        <v>0</v>
      </c>
      <c r="P237">
        <v>0</v>
      </c>
      <c r="Q237">
        <v>0</v>
      </c>
    </row>
    <row r="238" spans="1:17" x14ac:dyDescent="0.25">
      <c r="A238" t="s">
        <v>474</v>
      </c>
      <c r="B238" t="s">
        <v>219</v>
      </c>
      <c r="C238" t="s">
        <v>584</v>
      </c>
      <c r="D238" t="s">
        <v>585</v>
      </c>
      <c r="E238" t="s">
        <v>586</v>
      </c>
      <c r="F238" t="s">
        <v>223</v>
      </c>
      <c r="G238">
        <v>0</v>
      </c>
      <c r="H238">
        <v>0</v>
      </c>
      <c r="I238">
        <v>0</v>
      </c>
      <c r="J238" s="9">
        <v>-49803.24</v>
      </c>
      <c r="K238">
        <v>1</v>
      </c>
      <c r="L238">
        <v>0</v>
      </c>
      <c r="M238">
        <v>49803.24</v>
      </c>
      <c r="N238">
        <v>0</v>
      </c>
      <c r="O238">
        <v>0</v>
      </c>
      <c r="P238">
        <v>0</v>
      </c>
      <c r="Q238">
        <v>0</v>
      </c>
    </row>
    <row r="239" spans="1:17" x14ac:dyDescent="0.25">
      <c r="A239" t="s">
        <v>474</v>
      </c>
      <c r="B239" t="s">
        <v>219</v>
      </c>
      <c r="C239" t="s">
        <v>498</v>
      </c>
      <c r="D239" t="s">
        <v>587</v>
      </c>
      <c r="E239" t="s">
        <v>588</v>
      </c>
      <c r="F239" t="s">
        <v>223</v>
      </c>
      <c r="G239">
        <v>0</v>
      </c>
      <c r="H239">
        <v>0</v>
      </c>
      <c r="I239">
        <v>0</v>
      </c>
      <c r="J239" s="9">
        <v>-4064.76</v>
      </c>
      <c r="K239">
        <v>1</v>
      </c>
      <c r="L239">
        <v>0</v>
      </c>
      <c r="M239">
        <v>4064.76</v>
      </c>
      <c r="N239">
        <v>0</v>
      </c>
      <c r="O239">
        <v>0</v>
      </c>
      <c r="P239">
        <v>0</v>
      </c>
      <c r="Q239">
        <v>0</v>
      </c>
    </row>
    <row r="240" spans="1:17" x14ac:dyDescent="0.25">
      <c r="A240" t="s">
        <v>474</v>
      </c>
      <c r="B240" t="s">
        <v>219</v>
      </c>
      <c r="C240" t="s">
        <v>530</v>
      </c>
      <c r="D240" t="s">
        <v>587</v>
      </c>
      <c r="E240" t="s">
        <v>588</v>
      </c>
      <c r="F240" t="s">
        <v>223</v>
      </c>
      <c r="G240">
        <v>0</v>
      </c>
      <c r="H240">
        <v>0</v>
      </c>
      <c r="I240">
        <v>0</v>
      </c>
      <c r="J240" s="9">
        <v>-3322.13</v>
      </c>
      <c r="K240">
        <v>1</v>
      </c>
      <c r="L240">
        <v>0</v>
      </c>
      <c r="M240">
        <v>3322.13</v>
      </c>
      <c r="N240">
        <v>0</v>
      </c>
      <c r="O240">
        <v>0</v>
      </c>
      <c r="P240">
        <v>0</v>
      </c>
      <c r="Q240">
        <v>0</v>
      </c>
    </row>
    <row r="241" spans="1:17" x14ac:dyDescent="0.25">
      <c r="A241" t="s">
        <v>474</v>
      </c>
      <c r="B241" t="s">
        <v>219</v>
      </c>
      <c r="C241" t="s">
        <v>251</v>
      </c>
      <c r="D241" t="s">
        <v>587</v>
      </c>
      <c r="E241" t="s">
        <v>588</v>
      </c>
      <c r="F241" t="s">
        <v>223</v>
      </c>
      <c r="G241">
        <v>0</v>
      </c>
      <c r="H241">
        <v>0</v>
      </c>
      <c r="I241">
        <v>0</v>
      </c>
      <c r="J241" s="9">
        <v>-3187.58</v>
      </c>
      <c r="K241">
        <v>1</v>
      </c>
      <c r="L241">
        <v>0</v>
      </c>
      <c r="M241">
        <v>3187.58</v>
      </c>
      <c r="N241">
        <v>0</v>
      </c>
      <c r="O241">
        <v>0</v>
      </c>
      <c r="P241">
        <v>0</v>
      </c>
      <c r="Q241">
        <v>0</v>
      </c>
    </row>
    <row r="242" spans="1:17" x14ac:dyDescent="0.25">
      <c r="A242" t="s">
        <v>474</v>
      </c>
      <c r="B242" t="s">
        <v>219</v>
      </c>
      <c r="C242" t="s">
        <v>553</v>
      </c>
      <c r="D242" t="s">
        <v>587</v>
      </c>
      <c r="E242" t="s">
        <v>588</v>
      </c>
      <c r="F242" t="s">
        <v>223</v>
      </c>
      <c r="G242">
        <v>0</v>
      </c>
      <c r="H242">
        <v>0</v>
      </c>
      <c r="I242">
        <v>0</v>
      </c>
      <c r="J242" s="9">
        <v>-55687.02</v>
      </c>
      <c r="K242">
        <v>1</v>
      </c>
      <c r="L242">
        <v>0</v>
      </c>
      <c r="M242">
        <v>55687.02</v>
      </c>
      <c r="N242">
        <v>0</v>
      </c>
      <c r="O242">
        <v>0</v>
      </c>
      <c r="P242">
        <v>0</v>
      </c>
      <c r="Q242">
        <v>0</v>
      </c>
    </row>
    <row r="243" spans="1:17" x14ac:dyDescent="0.25">
      <c r="A243" t="s">
        <v>474</v>
      </c>
      <c r="B243" t="s">
        <v>219</v>
      </c>
      <c r="C243" t="s">
        <v>487</v>
      </c>
      <c r="D243" t="s">
        <v>589</v>
      </c>
      <c r="E243" t="s">
        <v>590</v>
      </c>
      <c r="F243" t="s">
        <v>223</v>
      </c>
      <c r="G243">
        <v>0</v>
      </c>
      <c r="H243">
        <v>0</v>
      </c>
      <c r="I243">
        <v>0</v>
      </c>
      <c r="J243" s="9">
        <v>-10</v>
      </c>
      <c r="K243">
        <v>1</v>
      </c>
      <c r="L243">
        <v>0</v>
      </c>
      <c r="M243">
        <v>10</v>
      </c>
      <c r="N243">
        <v>0</v>
      </c>
      <c r="O243">
        <v>0</v>
      </c>
      <c r="P243">
        <v>0</v>
      </c>
      <c r="Q243">
        <v>0</v>
      </c>
    </row>
    <row r="244" spans="1:17" x14ac:dyDescent="0.25">
      <c r="A244" t="s">
        <v>474</v>
      </c>
      <c r="B244" t="s">
        <v>219</v>
      </c>
      <c r="C244" t="s">
        <v>530</v>
      </c>
      <c r="D244" t="s">
        <v>589</v>
      </c>
      <c r="E244" t="s">
        <v>590</v>
      </c>
      <c r="F244" t="s">
        <v>223</v>
      </c>
      <c r="G244">
        <v>0</v>
      </c>
      <c r="H244">
        <v>0</v>
      </c>
      <c r="I244">
        <v>0</v>
      </c>
      <c r="J244" s="9">
        <v>-79.75</v>
      </c>
      <c r="K244">
        <v>1</v>
      </c>
      <c r="L244">
        <v>0</v>
      </c>
      <c r="M244">
        <v>79.75</v>
      </c>
      <c r="N244">
        <v>0</v>
      </c>
      <c r="O244">
        <v>0</v>
      </c>
      <c r="P244">
        <v>0</v>
      </c>
      <c r="Q244">
        <v>0</v>
      </c>
    </row>
    <row r="245" spans="1:17" x14ac:dyDescent="0.25">
      <c r="A245" t="s">
        <v>474</v>
      </c>
      <c r="B245" t="s">
        <v>219</v>
      </c>
      <c r="C245" t="s">
        <v>251</v>
      </c>
      <c r="D245" t="s">
        <v>589</v>
      </c>
      <c r="E245" t="s">
        <v>590</v>
      </c>
      <c r="F245" t="s">
        <v>223</v>
      </c>
      <c r="G245">
        <v>0</v>
      </c>
      <c r="H245">
        <v>0</v>
      </c>
      <c r="I245">
        <v>0</v>
      </c>
      <c r="J245" s="9">
        <v>-39.85</v>
      </c>
      <c r="K245">
        <v>1</v>
      </c>
      <c r="L245">
        <v>0</v>
      </c>
      <c r="M245">
        <v>39.85</v>
      </c>
      <c r="N245">
        <v>0</v>
      </c>
      <c r="O245">
        <v>0</v>
      </c>
      <c r="P245">
        <v>0</v>
      </c>
      <c r="Q245">
        <v>0</v>
      </c>
    </row>
    <row r="246" spans="1:17" x14ac:dyDescent="0.25">
      <c r="A246" t="s">
        <v>474</v>
      </c>
      <c r="B246" t="s">
        <v>219</v>
      </c>
      <c r="C246" t="s">
        <v>553</v>
      </c>
      <c r="D246" t="s">
        <v>589</v>
      </c>
      <c r="E246" t="s">
        <v>590</v>
      </c>
      <c r="F246" t="s">
        <v>223</v>
      </c>
      <c r="G246">
        <v>0</v>
      </c>
      <c r="H246">
        <v>0</v>
      </c>
      <c r="I246">
        <v>0</v>
      </c>
      <c r="J246" s="9">
        <v>-14062.69</v>
      </c>
      <c r="K246">
        <v>1</v>
      </c>
      <c r="L246">
        <v>0</v>
      </c>
      <c r="M246">
        <v>14062.69</v>
      </c>
      <c r="N246">
        <v>0</v>
      </c>
      <c r="O246">
        <v>0</v>
      </c>
      <c r="P246">
        <v>0</v>
      </c>
      <c r="Q246">
        <v>0</v>
      </c>
    </row>
    <row r="247" spans="1:17" x14ac:dyDescent="0.25">
      <c r="A247" t="s">
        <v>474</v>
      </c>
      <c r="B247" t="s">
        <v>219</v>
      </c>
      <c r="C247" t="s">
        <v>487</v>
      </c>
      <c r="D247" t="s">
        <v>591</v>
      </c>
      <c r="E247" t="s">
        <v>592</v>
      </c>
      <c r="F247" t="s">
        <v>223</v>
      </c>
      <c r="G247">
        <v>0</v>
      </c>
      <c r="H247">
        <v>0</v>
      </c>
      <c r="I247">
        <v>0</v>
      </c>
      <c r="J247" s="9">
        <v>-105.21</v>
      </c>
      <c r="K247">
        <v>1</v>
      </c>
      <c r="L247">
        <v>0</v>
      </c>
      <c r="M247">
        <v>105.21</v>
      </c>
      <c r="N247">
        <v>0</v>
      </c>
      <c r="O247">
        <v>0</v>
      </c>
      <c r="P247">
        <v>0</v>
      </c>
      <c r="Q247">
        <v>0</v>
      </c>
    </row>
    <row r="248" spans="1:17" x14ac:dyDescent="0.25">
      <c r="A248" t="s">
        <v>474</v>
      </c>
      <c r="B248" t="s">
        <v>219</v>
      </c>
      <c r="C248" t="s">
        <v>323</v>
      </c>
      <c r="D248" t="s">
        <v>591</v>
      </c>
      <c r="E248" t="s">
        <v>592</v>
      </c>
      <c r="F248" t="s">
        <v>223</v>
      </c>
      <c r="G248">
        <v>0</v>
      </c>
      <c r="H248">
        <v>0</v>
      </c>
      <c r="I248">
        <v>0</v>
      </c>
      <c r="J248" s="9">
        <v>-105.53</v>
      </c>
      <c r="K248">
        <v>1</v>
      </c>
      <c r="L248">
        <v>0</v>
      </c>
      <c r="M248">
        <v>105.53</v>
      </c>
      <c r="N248">
        <v>0</v>
      </c>
      <c r="O248">
        <v>0</v>
      </c>
      <c r="P248">
        <v>0</v>
      </c>
      <c r="Q248">
        <v>0</v>
      </c>
    </row>
    <row r="249" spans="1:17" x14ac:dyDescent="0.25">
      <c r="A249" t="s">
        <v>474</v>
      </c>
      <c r="B249" t="s">
        <v>219</v>
      </c>
      <c r="C249" t="s">
        <v>498</v>
      </c>
      <c r="D249" t="s">
        <v>591</v>
      </c>
      <c r="E249" t="s">
        <v>592</v>
      </c>
      <c r="F249" t="s">
        <v>223</v>
      </c>
      <c r="G249">
        <v>0</v>
      </c>
      <c r="H249">
        <v>0</v>
      </c>
      <c r="I249">
        <v>0</v>
      </c>
      <c r="J249" s="9">
        <v>-3177.3</v>
      </c>
      <c r="K249">
        <v>1</v>
      </c>
      <c r="L249">
        <v>0</v>
      </c>
      <c r="M249">
        <v>3177.3</v>
      </c>
      <c r="N249">
        <v>0</v>
      </c>
      <c r="O249">
        <v>0</v>
      </c>
      <c r="P249">
        <v>0</v>
      </c>
      <c r="Q249">
        <v>0</v>
      </c>
    </row>
    <row r="250" spans="1:17" x14ac:dyDescent="0.25">
      <c r="A250" t="s">
        <v>474</v>
      </c>
      <c r="B250" t="s">
        <v>219</v>
      </c>
      <c r="C250" t="s">
        <v>530</v>
      </c>
      <c r="D250" t="s">
        <v>591</v>
      </c>
      <c r="E250" t="s">
        <v>592</v>
      </c>
      <c r="F250" t="s">
        <v>223</v>
      </c>
      <c r="G250">
        <v>0</v>
      </c>
      <c r="H250">
        <v>0</v>
      </c>
      <c r="I250">
        <v>0</v>
      </c>
      <c r="J250" s="9">
        <v>-3406.85</v>
      </c>
      <c r="K250">
        <v>1</v>
      </c>
      <c r="L250">
        <v>0</v>
      </c>
      <c r="M250">
        <v>3406.85</v>
      </c>
      <c r="N250">
        <v>0</v>
      </c>
      <c r="O250">
        <v>0</v>
      </c>
      <c r="P250">
        <v>0</v>
      </c>
      <c r="Q250">
        <v>0</v>
      </c>
    </row>
    <row r="251" spans="1:17" x14ac:dyDescent="0.25">
      <c r="A251" t="s">
        <v>474</v>
      </c>
      <c r="B251" t="s">
        <v>219</v>
      </c>
      <c r="C251" t="s">
        <v>251</v>
      </c>
      <c r="D251" t="s">
        <v>591</v>
      </c>
      <c r="E251" t="s">
        <v>592</v>
      </c>
      <c r="F251" t="s">
        <v>223</v>
      </c>
      <c r="G251">
        <v>0</v>
      </c>
      <c r="H251">
        <v>0</v>
      </c>
      <c r="I251">
        <v>0</v>
      </c>
      <c r="J251" s="9">
        <v>-642.78</v>
      </c>
      <c r="K251">
        <v>1</v>
      </c>
      <c r="L251">
        <v>0</v>
      </c>
      <c r="M251">
        <v>642.78</v>
      </c>
      <c r="N251">
        <v>0</v>
      </c>
      <c r="O251">
        <v>0</v>
      </c>
      <c r="P251">
        <v>0</v>
      </c>
      <c r="Q251">
        <v>0</v>
      </c>
    </row>
    <row r="252" spans="1:17" x14ac:dyDescent="0.25">
      <c r="A252" t="s">
        <v>474</v>
      </c>
      <c r="B252" t="s">
        <v>219</v>
      </c>
      <c r="C252" t="s">
        <v>593</v>
      </c>
      <c r="D252" t="s">
        <v>591</v>
      </c>
      <c r="E252" t="s">
        <v>592</v>
      </c>
      <c r="F252" t="s">
        <v>223</v>
      </c>
      <c r="G252">
        <v>0</v>
      </c>
      <c r="H252">
        <v>0</v>
      </c>
      <c r="I252">
        <v>0</v>
      </c>
      <c r="J252" s="9">
        <v>-1375.86</v>
      </c>
      <c r="K252">
        <v>1</v>
      </c>
      <c r="L252">
        <v>0</v>
      </c>
      <c r="M252">
        <v>1375.86</v>
      </c>
      <c r="N252">
        <v>0</v>
      </c>
      <c r="O252">
        <v>0</v>
      </c>
      <c r="P252">
        <v>0</v>
      </c>
      <c r="Q252">
        <v>0</v>
      </c>
    </row>
    <row r="253" spans="1:17" x14ac:dyDescent="0.25">
      <c r="A253" t="s">
        <v>474</v>
      </c>
      <c r="B253" t="s">
        <v>219</v>
      </c>
      <c r="C253" t="s">
        <v>581</v>
      </c>
      <c r="D253" t="s">
        <v>591</v>
      </c>
      <c r="E253" t="s">
        <v>592</v>
      </c>
      <c r="F253" t="s">
        <v>223</v>
      </c>
      <c r="G253">
        <v>0</v>
      </c>
      <c r="H253">
        <v>0</v>
      </c>
      <c r="I253">
        <v>0</v>
      </c>
      <c r="J253" s="9">
        <v>-13862.54</v>
      </c>
      <c r="K253">
        <v>1</v>
      </c>
      <c r="L253">
        <v>0</v>
      </c>
      <c r="M253">
        <v>13862.54</v>
      </c>
      <c r="N253">
        <v>0</v>
      </c>
      <c r="O253">
        <v>0</v>
      </c>
      <c r="P253">
        <v>0</v>
      </c>
      <c r="Q253">
        <v>0</v>
      </c>
    </row>
    <row r="254" spans="1:17" x14ac:dyDescent="0.25">
      <c r="A254" t="s">
        <v>474</v>
      </c>
      <c r="B254" t="s">
        <v>219</v>
      </c>
      <c r="C254" t="s">
        <v>498</v>
      </c>
      <c r="D254" t="s">
        <v>594</v>
      </c>
      <c r="E254" t="s">
        <v>595</v>
      </c>
      <c r="F254" t="s">
        <v>223</v>
      </c>
      <c r="G254">
        <v>0</v>
      </c>
      <c r="H254">
        <v>0</v>
      </c>
      <c r="I254">
        <v>0</v>
      </c>
      <c r="J254" s="9">
        <v>-319</v>
      </c>
      <c r="K254">
        <v>1</v>
      </c>
      <c r="L254">
        <v>0</v>
      </c>
      <c r="M254">
        <v>319</v>
      </c>
      <c r="N254">
        <v>0</v>
      </c>
      <c r="O254">
        <v>0</v>
      </c>
      <c r="P254">
        <v>0</v>
      </c>
      <c r="Q254">
        <v>0</v>
      </c>
    </row>
    <row r="255" spans="1:17" x14ac:dyDescent="0.25">
      <c r="A255" t="s">
        <v>474</v>
      </c>
      <c r="B255" t="s">
        <v>219</v>
      </c>
      <c r="C255" t="s">
        <v>530</v>
      </c>
      <c r="D255" t="s">
        <v>594</v>
      </c>
      <c r="E255" t="s">
        <v>595</v>
      </c>
      <c r="F255" t="s">
        <v>223</v>
      </c>
      <c r="G255">
        <v>0</v>
      </c>
      <c r="H255">
        <v>0</v>
      </c>
      <c r="I255">
        <v>0</v>
      </c>
      <c r="J255" s="9">
        <v>-318</v>
      </c>
      <c r="K255">
        <v>1</v>
      </c>
      <c r="L255">
        <v>0</v>
      </c>
      <c r="M255">
        <v>318</v>
      </c>
      <c r="N255">
        <v>0</v>
      </c>
      <c r="O255">
        <v>0</v>
      </c>
      <c r="P255">
        <v>0</v>
      </c>
      <c r="Q255">
        <v>0</v>
      </c>
    </row>
    <row r="256" spans="1:17" x14ac:dyDescent="0.25">
      <c r="A256" t="s">
        <v>474</v>
      </c>
      <c r="B256" t="s">
        <v>219</v>
      </c>
      <c r="C256" t="s">
        <v>251</v>
      </c>
      <c r="D256" t="s">
        <v>594</v>
      </c>
      <c r="E256" t="s">
        <v>595</v>
      </c>
      <c r="F256" t="s">
        <v>223</v>
      </c>
      <c r="G256">
        <v>0</v>
      </c>
      <c r="H256">
        <v>0</v>
      </c>
      <c r="I256">
        <v>0</v>
      </c>
      <c r="J256" s="9">
        <v>-763.65</v>
      </c>
      <c r="K256">
        <v>1</v>
      </c>
      <c r="L256">
        <v>0</v>
      </c>
      <c r="M256">
        <v>763.65</v>
      </c>
      <c r="N256">
        <v>0</v>
      </c>
      <c r="O256">
        <v>0</v>
      </c>
      <c r="P256">
        <v>0</v>
      </c>
      <c r="Q256">
        <v>0</v>
      </c>
    </row>
    <row r="257" spans="1:17" x14ac:dyDescent="0.25">
      <c r="A257" t="s">
        <v>474</v>
      </c>
      <c r="B257" t="s">
        <v>219</v>
      </c>
      <c r="C257" t="s">
        <v>593</v>
      </c>
      <c r="D257" t="s">
        <v>594</v>
      </c>
      <c r="E257" t="s">
        <v>595</v>
      </c>
      <c r="F257" t="s">
        <v>223</v>
      </c>
      <c r="G257">
        <v>0</v>
      </c>
      <c r="H257">
        <v>0</v>
      </c>
      <c r="I257">
        <v>0</v>
      </c>
      <c r="J257" s="9">
        <v>-1493.21</v>
      </c>
      <c r="K257">
        <v>1</v>
      </c>
      <c r="L257">
        <v>0</v>
      </c>
      <c r="M257">
        <v>1493.21</v>
      </c>
      <c r="N257">
        <v>0</v>
      </c>
      <c r="O257">
        <v>0</v>
      </c>
      <c r="P257">
        <v>0</v>
      </c>
      <c r="Q257">
        <v>0</v>
      </c>
    </row>
    <row r="258" spans="1:17" x14ac:dyDescent="0.25">
      <c r="A258" t="s">
        <v>474</v>
      </c>
      <c r="B258" t="s">
        <v>219</v>
      </c>
      <c r="C258" t="s">
        <v>251</v>
      </c>
      <c r="D258" t="s">
        <v>596</v>
      </c>
      <c r="E258" t="s">
        <v>597</v>
      </c>
      <c r="F258" t="s">
        <v>223</v>
      </c>
      <c r="G258">
        <v>0</v>
      </c>
      <c r="H258">
        <v>0</v>
      </c>
      <c r="I258">
        <v>0</v>
      </c>
      <c r="J258" s="9">
        <v>-956.74</v>
      </c>
      <c r="K258">
        <v>1</v>
      </c>
      <c r="L258">
        <v>0</v>
      </c>
      <c r="M258">
        <v>956.74</v>
      </c>
      <c r="N258">
        <v>0</v>
      </c>
      <c r="O258">
        <v>0</v>
      </c>
      <c r="P258">
        <v>0</v>
      </c>
      <c r="Q258">
        <v>0</v>
      </c>
    </row>
    <row r="259" spans="1:17" x14ac:dyDescent="0.25">
      <c r="A259" t="s">
        <v>474</v>
      </c>
      <c r="B259" t="s">
        <v>219</v>
      </c>
      <c r="C259" t="s">
        <v>553</v>
      </c>
      <c r="D259" t="s">
        <v>596</v>
      </c>
      <c r="E259" t="s">
        <v>597</v>
      </c>
      <c r="F259" t="s">
        <v>223</v>
      </c>
      <c r="G259">
        <v>0</v>
      </c>
      <c r="H259">
        <v>0</v>
      </c>
      <c r="I259">
        <v>0</v>
      </c>
      <c r="J259" s="9">
        <v>-826.32</v>
      </c>
      <c r="K259">
        <v>1</v>
      </c>
      <c r="L259">
        <v>0</v>
      </c>
      <c r="M259">
        <v>826.32</v>
      </c>
      <c r="N259">
        <v>0</v>
      </c>
      <c r="O259">
        <v>0</v>
      </c>
      <c r="P259">
        <v>0</v>
      </c>
      <c r="Q259">
        <v>0</v>
      </c>
    </row>
    <row r="260" spans="1:17" x14ac:dyDescent="0.25">
      <c r="A260" t="s">
        <v>474</v>
      </c>
      <c r="B260" t="s">
        <v>219</v>
      </c>
      <c r="C260" t="s">
        <v>581</v>
      </c>
      <c r="D260" t="s">
        <v>596</v>
      </c>
      <c r="E260" t="s">
        <v>597</v>
      </c>
      <c r="F260" t="s">
        <v>223</v>
      </c>
      <c r="G260">
        <v>0</v>
      </c>
      <c r="H260">
        <v>0</v>
      </c>
      <c r="I260">
        <v>0</v>
      </c>
      <c r="J260" s="9">
        <v>-67420.990000000005</v>
      </c>
      <c r="K260">
        <v>1</v>
      </c>
      <c r="L260">
        <v>0</v>
      </c>
      <c r="M260">
        <v>67420.990000000005</v>
      </c>
      <c r="N260">
        <v>0</v>
      </c>
      <c r="O260">
        <v>0</v>
      </c>
      <c r="P260">
        <v>0</v>
      </c>
      <c r="Q260">
        <v>0</v>
      </c>
    </row>
    <row r="261" spans="1:17" x14ac:dyDescent="0.25">
      <c r="A261" t="s">
        <v>474</v>
      </c>
      <c r="B261" t="s">
        <v>219</v>
      </c>
      <c r="C261" t="s">
        <v>251</v>
      </c>
      <c r="D261" t="s">
        <v>598</v>
      </c>
      <c r="E261" t="s">
        <v>599</v>
      </c>
      <c r="F261" t="s">
        <v>223</v>
      </c>
      <c r="G261">
        <v>0</v>
      </c>
      <c r="H261">
        <v>0</v>
      </c>
      <c r="I261">
        <v>0</v>
      </c>
      <c r="J261" s="9">
        <v>-2589.2800000000002</v>
      </c>
      <c r="K261">
        <v>1</v>
      </c>
      <c r="L261">
        <v>0</v>
      </c>
      <c r="M261">
        <v>2589.2800000000002</v>
      </c>
      <c r="N261">
        <v>0</v>
      </c>
      <c r="O261">
        <v>0</v>
      </c>
      <c r="P261">
        <v>0</v>
      </c>
      <c r="Q261">
        <v>0</v>
      </c>
    </row>
    <row r="262" spans="1:17" x14ac:dyDescent="0.25">
      <c r="A262" t="s">
        <v>474</v>
      </c>
      <c r="B262" t="s">
        <v>219</v>
      </c>
      <c r="C262" t="s">
        <v>553</v>
      </c>
      <c r="D262" t="s">
        <v>598</v>
      </c>
      <c r="E262" t="s">
        <v>599</v>
      </c>
      <c r="F262" t="s">
        <v>223</v>
      </c>
      <c r="G262">
        <v>0</v>
      </c>
      <c r="H262">
        <v>0</v>
      </c>
      <c r="I262">
        <v>0</v>
      </c>
      <c r="J262" s="9">
        <v>-5325.32</v>
      </c>
      <c r="K262">
        <v>1</v>
      </c>
      <c r="L262">
        <v>0</v>
      </c>
      <c r="M262">
        <v>5325.32</v>
      </c>
      <c r="N262">
        <v>0</v>
      </c>
      <c r="O262">
        <v>0</v>
      </c>
      <c r="P262">
        <v>0</v>
      </c>
      <c r="Q262">
        <v>0</v>
      </c>
    </row>
    <row r="263" spans="1:17" x14ac:dyDescent="0.25">
      <c r="A263" t="s">
        <v>474</v>
      </c>
      <c r="B263" t="s">
        <v>219</v>
      </c>
      <c r="C263" t="s">
        <v>600</v>
      </c>
      <c r="D263" t="s">
        <v>601</v>
      </c>
      <c r="E263" t="s">
        <v>602</v>
      </c>
      <c r="F263" t="s">
        <v>223</v>
      </c>
      <c r="G263">
        <v>0</v>
      </c>
      <c r="H263">
        <v>0</v>
      </c>
      <c r="I263">
        <v>0</v>
      </c>
      <c r="J263" s="9">
        <v>-109.18</v>
      </c>
      <c r="K263">
        <v>1</v>
      </c>
      <c r="L263">
        <v>0</v>
      </c>
      <c r="M263">
        <v>109.18</v>
      </c>
      <c r="N263">
        <v>0</v>
      </c>
      <c r="O263">
        <v>0</v>
      </c>
      <c r="P263">
        <v>0</v>
      </c>
      <c r="Q263">
        <v>0</v>
      </c>
    </row>
    <row r="264" spans="1:17" x14ac:dyDescent="0.25">
      <c r="A264" t="s">
        <v>474</v>
      </c>
      <c r="B264" t="s">
        <v>219</v>
      </c>
      <c r="C264" t="s">
        <v>581</v>
      </c>
      <c r="D264" t="s">
        <v>601</v>
      </c>
      <c r="E264" t="s">
        <v>602</v>
      </c>
      <c r="F264" t="s">
        <v>223</v>
      </c>
      <c r="G264">
        <v>0</v>
      </c>
      <c r="H264">
        <v>0</v>
      </c>
      <c r="I264">
        <v>0</v>
      </c>
      <c r="J264" s="9">
        <v>-77892.850000000006</v>
      </c>
      <c r="K264">
        <v>1</v>
      </c>
      <c r="L264">
        <v>0</v>
      </c>
      <c r="M264">
        <v>77892.850000000006</v>
      </c>
      <c r="N264">
        <v>0</v>
      </c>
      <c r="O264">
        <v>0</v>
      </c>
      <c r="P264">
        <v>0</v>
      </c>
      <c r="Q264">
        <v>0</v>
      </c>
    </row>
    <row r="265" spans="1:17" x14ac:dyDescent="0.25">
      <c r="A265" t="s">
        <v>474</v>
      </c>
      <c r="B265" t="s">
        <v>219</v>
      </c>
      <c r="C265" t="s">
        <v>600</v>
      </c>
      <c r="D265" t="s">
        <v>601</v>
      </c>
      <c r="E265" t="s">
        <v>602</v>
      </c>
      <c r="F265" t="s">
        <v>223</v>
      </c>
      <c r="G265">
        <v>0</v>
      </c>
      <c r="H265">
        <v>0</v>
      </c>
      <c r="I265">
        <v>0</v>
      </c>
      <c r="J265" s="9">
        <v>-3774.56</v>
      </c>
      <c r="K265">
        <v>1</v>
      </c>
      <c r="L265">
        <v>0</v>
      </c>
      <c r="M265">
        <v>3774.56</v>
      </c>
      <c r="N265">
        <v>0</v>
      </c>
      <c r="O265">
        <v>0</v>
      </c>
      <c r="P265">
        <v>0</v>
      </c>
      <c r="Q265">
        <v>0</v>
      </c>
    </row>
    <row r="266" spans="1:17" x14ac:dyDescent="0.25">
      <c r="A266" t="s">
        <v>474</v>
      </c>
      <c r="B266" t="s">
        <v>219</v>
      </c>
      <c r="C266" t="s">
        <v>323</v>
      </c>
      <c r="D266" t="s">
        <v>603</v>
      </c>
      <c r="E266" t="s">
        <v>604</v>
      </c>
      <c r="F266" t="s">
        <v>223</v>
      </c>
      <c r="G266">
        <v>0</v>
      </c>
      <c r="H266">
        <v>0</v>
      </c>
      <c r="I266">
        <v>0</v>
      </c>
      <c r="J266" s="9">
        <v>-1564.13</v>
      </c>
      <c r="K266">
        <v>1</v>
      </c>
      <c r="L266">
        <v>0</v>
      </c>
      <c r="M266">
        <v>1564.13</v>
      </c>
      <c r="N266">
        <v>0</v>
      </c>
      <c r="O266">
        <v>0</v>
      </c>
      <c r="P266">
        <v>0</v>
      </c>
      <c r="Q266">
        <v>0</v>
      </c>
    </row>
    <row r="267" spans="1:17" x14ac:dyDescent="0.25">
      <c r="A267" t="s">
        <v>474</v>
      </c>
      <c r="B267" t="s">
        <v>219</v>
      </c>
      <c r="C267" t="s">
        <v>498</v>
      </c>
      <c r="D267" t="s">
        <v>603</v>
      </c>
      <c r="E267" t="s">
        <v>604</v>
      </c>
      <c r="F267" t="s">
        <v>223</v>
      </c>
      <c r="G267">
        <v>0</v>
      </c>
      <c r="H267">
        <v>0</v>
      </c>
      <c r="I267">
        <v>0</v>
      </c>
      <c r="J267" s="9">
        <v>-1609.51</v>
      </c>
      <c r="K267">
        <v>1</v>
      </c>
      <c r="L267">
        <v>0</v>
      </c>
      <c r="M267">
        <v>1609.51</v>
      </c>
      <c r="N267">
        <v>0</v>
      </c>
      <c r="O267">
        <v>0</v>
      </c>
      <c r="P267">
        <v>0</v>
      </c>
      <c r="Q267">
        <v>0</v>
      </c>
    </row>
    <row r="268" spans="1:17" x14ac:dyDescent="0.25">
      <c r="A268" t="s">
        <v>474</v>
      </c>
      <c r="B268" t="s">
        <v>219</v>
      </c>
      <c r="C268" t="s">
        <v>406</v>
      </c>
      <c r="D268" t="s">
        <v>603</v>
      </c>
      <c r="E268" t="s">
        <v>604</v>
      </c>
      <c r="F268" t="s">
        <v>223</v>
      </c>
      <c r="G268">
        <v>0</v>
      </c>
      <c r="H268">
        <v>0</v>
      </c>
      <c r="I268">
        <v>0</v>
      </c>
      <c r="J268" s="9">
        <v>-1511.38</v>
      </c>
      <c r="K268">
        <v>1</v>
      </c>
      <c r="L268">
        <v>0</v>
      </c>
      <c r="M268">
        <v>1511.38</v>
      </c>
      <c r="N268">
        <v>0</v>
      </c>
      <c r="O268">
        <v>0</v>
      </c>
      <c r="P268">
        <v>0</v>
      </c>
      <c r="Q268">
        <v>0</v>
      </c>
    </row>
    <row r="269" spans="1:17" x14ac:dyDescent="0.25">
      <c r="A269" t="s">
        <v>474</v>
      </c>
      <c r="B269" t="s">
        <v>219</v>
      </c>
      <c r="C269" t="s">
        <v>251</v>
      </c>
      <c r="D269" t="s">
        <v>603</v>
      </c>
      <c r="E269" t="s">
        <v>604</v>
      </c>
      <c r="F269" t="s">
        <v>223</v>
      </c>
      <c r="G269">
        <v>0</v>
      </c>
      <c r="H269">
        <v>0</v>
      </c>
      <c r="I269">
        <v>0</v>
      </c>
      <c r="J269" s="9">
        <v>-1062.19</v>
      </c>
      <c r="K269">
        <v>1</v>
      </c>
      <c r="L269">
        <v>0</v>
      </c>
      <c r="M269">
        <v>1062.19</v>
      </c>
      <c r="N269">
        <v>0</v>
      </c>
      <c r="O269">
        <v>0</v>
      </c>
      <c r="P269">
        <v>0</v>
      </c>
      <c r="Q269">
        <v>0</v>
      </c>
    </row>
    <row r="270" spans="1:17" x14ac:dyDescent="0.25">
      <c r="A270" t="s">
        <v>474</v>
      </c>
      <c r="B270" t="s">
        <v>219</v>
      </c>
      <c r="C270" t="s">
        <v>553</v>
      </c>
      <c r="D270" t="s">
        <v>603</v>
      </c>
      <c r="E270" t="s">
        <v>604</v>
      </c>
      <c r="F270" t="s">
        <v>223</v>
      </c>
      <c r="G270">
        <v>0</v>
      </c>
      <c r="H270">
        <v>0</v>
      </c>
      <c r="I270">
        <v>0</v>
      </c>
      <c r="J270" s="9">
        <v>-1228.27</v>
      </c>
      <c r="K270">
        <v>1</v>
      </c>
      <c r="L270">
        <v>0</v>
      </c>
      <c r="M270">
        <v>1228.27</v>
      </c>
      <c r="N270">
        <v>0</v>
      </c>
      <c r="O270">
        <v>0</v>
      </c>
      <c r="P270">
        <v>0</v>
      </c>
      <c r="Q270">
        <v>0</v>
      </c>
    </row>
    <row r="271" spans="1:17" x14ac:dyDescent="0.25">
      <c r="A271" t="s">
        <v>474</v>
      </c>
      <c r="B271" t="s">
        <v>219</v>
      </c>
      <c r="C271" t="s">
        <v>235</v>
      </c>
      <c r="D271" t="s">
        <v>605</v>
      </c>
      <c r="E271" t="s">
        <v>606</v>
      </c>
      <c r="F271" t="s">
        <v>223</v>
      </c>
      <c r="G271">
        <v>0</v>
      </c>
      <c r="H271">
        <v>0</v>
      </c>
      <c r="I271">
        <v>0</v>
      </c>
      <c r="J271" s="9">
        <v>-11440.72</v>
      </c>
      <c r="K271">
        <v>1</v>
      </c>
      <c r="L271">
        <v>0</v>
      </c>
      <c r="M271">
        <v>11440.72</v>
      </c>
      <c r="N271">
        <v>0</v>
      </c>
      <c r="O271">
        <v>0</v>
      </c>
      <c r="P271">
        <v>0</v>
      </c>
      <c r="Q271">
        <v>0</v>
      </c>
    </row>
    <row r="272" spans="1:17" x14ac:dyDescent="0.25">
      <c r="A272" t="s">
        <v>474</v>
      </c>
      <c r="B272" t="s">
        <v>219</v>
      </c>
      <c r="C272" t="s">
        <v>487</v>
      </c>
      <c r="D272" t="s">
        <v>605</v>
      </c>
      <c r="E272" t="s">
        <v>606</v>
      </c>
      <c r="F272" t="s">
        <v>223</v>
      </c>
      <c r="G272">
        <v>0</v>
      </c>
      <c r="H272">
        <v>0</v>
      </c>
      <c r="I272">
        <v>0</v>
      </c>
      <c r="J272" s="9">
        <v>-1402.98</v>
      </c>
      <c r="K272">
        <v>1</v>
      </c>
      <c r="L272">
        <v>0</v>
      </c>
      <c r="M272">
        <v>1402.98</v>
      </c>
      <c r="N272">
        <v>0</v>
      </c>
      <c r="O272">
        <v>0</v>
      </c>
      <c r="P272">
        <v>0</v>
      </c>
      <c r="Q272">
        <v>0</v>
      </c>
    </row>
    <row r="273" spans="1:17" x14ac:dyDescent="0.25">
      <c r="A273" t="s">
        <v>474</v>
      </c>
      <c r="B273" t="s">
        <v>219</v>
      </c>
      <c r="C273" t="s">
        <v>323</v>
      </c>
      <c r="D273" t="s">
        <v>605</v>
      </c>
      <c r="E273" t="s">
        <v>606</v>
      </c>
      <c r="F273" t="s">
        <v>223</v>
      </c>
      <c r="G273">
        <v>0</v>
      </c>
      <c r="H273">
        <v>0</v>
      </c>
      <c r="I273">
        <v>0</v>
      </c>
      <c r="J273" s="9">
        <v>-1606.2</v>
      </c>
      <c r="K273">
        <v>1</v>
      </c>
      <c r="L273">
        <v>0</v>
      </c>
      <c r="M273">
        <v>1606.2</v>
      </c>
      <c r="N273">
        <v>0</v>
      </c>
      <c r="O273">
        <v>0</v>
      </c>
      <c r="P273">
        <v>0</v>
      </c>
      <c r="Q273">
        <v>0</v>
      </c>
    </row>
    <row r="274" spans="1:17" x14ac:dyDescent="0.25">
      <c r="A274" t="s">
        <v>474</v>
      </c>
      <c r="B274" t="s">
        <v>219</v>
      </c>
      <c r="C274" t="s">
        <v>498</v>
      </c>
      <c r="D274" t="s">
        <v>605</v>
      </c>
      <c r="E274" t="s">
        <v>606</v>
      </c>
      <c r="F274" t="s">
        <v>223</v>
      </c>
      <c r="G274">
        <v>0</v>
      </c>
      <c r="H274">
        <v>0</v>
      </c>
      <c r="I274">
        <v>0</v>
      </c>
      <c r="J274" s="9">
        <v>-1765.2</v>
      </c>
      <c r="K274">
        <v>1</v>
      </c>
      <c r="L274">
        <v>0</v>
      </c>
      <c r="M274">
        <v>1765.2</v>
      </c>
      <c r="N274">
        <v>0</v>
      </c>
      <c r="O274">
        <v>0</v>
      </c>
      <c r="P274">
        <v>0</v>
      </c>
      <c r="Q274">
        <v>0</v>
      </c>
    </row>
    <row r="275" spans="1:17" x14ac:dyDescent="0.25">
      <c r="A275" t="s">
        <v>474</v>
      </c>
      <c r="B275" t="s">
        <v>219</v>
      </c>
      <c r="C275" t="s">
        <v>530</v>
      </c>
      <c r="D275" t="s">
        <v>605</v>
      </c>
      <c r="E275" t="s">
        <v>606</v>
      </c>
      <c r="F275" t="s">
        <v>223</v>
      </c>
      <c r="G275">
        <v>0</v>
      </c>
      <c r="H275">
        <v>0</v>
      </c>
      <c r="I275">
        <v>0</v>
      </c>
      <c r="J275" s="9">
        <v>-1842.54</v>
      </c>
      <c r="K275">
        <v>1</v>
      </c>
      <c r="L275">
        <v>0</v>
      </c>
      <c r="M275">
        <v>1842.54</v>
      </c>
      <c r="N275">
        <v>0</v>
      </c>
      <c r="O275">
        <v>0</v>
      </c>
      <c r="P275">
        <v>0</v>
      </c>
      <c r="Q275">
        <v>0</v>
      </c>
    </row>
    <row r="276" spans="1:17" x14ac:dyDescent="0.25">
      <c r="A276" t="s">
        <v>474</v>
      </c>
      <c r="B276" t="s">
        <v>219</v>
      </c>
      <c r="C276" t="s">
        <v>251</v>
      </c>
      <c r="D276" t="s">
        <v>605</v>
      </c>
      <c r="E276" t="s">
        <v>606</v>
      </c>
      <c r="F276" t="s">
        <v>223</v>
      </c>
      <c r="G276">
        <v>0</v>
      </c>
      <c r="H276">
        <v>0</v>
      </c>
      <c r="I276">
        <v>0</v>
      </c>
      <c r="J276" s="9">
        <v>-1547.12</v>
      </c>
      <c r="K276">
        <v>1</v>
      </c>
      <c r="L276">
        <v>0</v>
      </c>
      <c r="M276">
        <v>1547.12</v>
      </c>
      <c r="N276">
        <v>0</v>
      </c>
      <c r="O276">
        <v>0</v>
      </c>
      <c r="P276">
        <v>0</v>
      </c>
      <c r="Q276">
        <v>0</v>
      </c>
    </row>
    <row r="277" spans="1:17" x14ac:dyDescent="0.25">
      <c r="A277" t="s">
        <v>474</v>
      </c>
      <c r="B277" t="s">
        <v>219</v>
      </c>
      <c r="C277" t="s">
        <v>553</v>
      </c>
      <c r="D277" t="s">
        <v>605</v>
      </c>
      <c r="E277" t="s">
        <v>606</v>
      </c>
      <c r="F277" t="s">
        <v>223</v>
      </c>
      <c r="G277">
        <v>0</v>
      </c>
      <c r="H277">
        <v>0</v>
      </c>
      <c r="I277">
        <v>0</v>
      </c>
      <c r="J277" s="9">
        <v>-1704.24</v>
      </c>
      <c r="K277">
        <v>1</v>
      </c>
      <c r="L277">
        <v>0</v>
      </c>
      <c r="M277">
        <v>1704.24</v>
      </c>
      <c r="N277">
        <v>0</v>
      </c>
      <c r="O277">
        <v>0</v>
      </c>
      <c r="P277">
        <v>0</v>
      </c>
      <c r="Q277">
        <v>0</v>
      </c>
    </row>
    <row r="278" spans="1:17" x14ac:dyDescent="0.25">
      <c r="A278" t="s">
        <v>474</v>
      </c>
      <c r="B278" t="s">
        <v>219</v>
      </c>
      <c r="C278" t="s">
        <v>593</v>
      </c>
      <c r="D278" t="s">
        <v>607</v>
      </c>
      <c r="E278" t="s">
        <v>608</v>
      </c>
      <c r="F278" t="s">
        <v>223</v>
      </c>
      <c r="G278">
        <v>0</v>
      </c>
      <c r="H278">
        <v>0</v>
      </c>
      <c r="I278">
        <v>0</v>
      </c>
      <c r="J278" s="9">
        <v>-87.71</v>
      </c>
      <c r="K278">
        <v>1</v>
      </c>
      <c r="L278">
        <v>0</v>
      </c>
      <c r="M278">
        <v>87.71</v>
      </c>
      <c r="N278">
        <v>0</v>
      </c>
      <c r="O278">
        <v>0</v>
      </c>
      <c r="P278">
        <v>0</v>
      </c>
      <c r="Q278">
        <v>0</v>
      </c>
    </row>
    <row r="279" spans="1:17" x14ac:dyDescent="0.25">
      <c r="A279" t="s">
        <v>474</v>
      </c>
      <c r="B279" t="s">
        <v>219</v>
      </c>
      <c r="C279" t="s">
        <v>584</v>
      </c>
      <c r="D279" t="s">
        <v>607</v>
      </c>
      <c r="E279" t="s">
        <v>608</v>
      </c>
      <c r="F279" t="s">
        <v>223</v>
      </c>
      <c r="G279">
        <v>0</v>
      </c>
      <c r="H279">
        <v>0</v>
      </c>
      <c r="I279">
        <v>0</v>
      </c>
      <c r="J279" s="9">
        <v>-73.599999999999994</v>
      </c>
      <c r="K279">
        <v>1</v>
      </c>
      <c r="L279">
        <v>0</v>
      </c>
      <c r="M279">
        <v>73.599999999999994</v>
      </c>
      <c r="N279">
        <v>0</v>
      </c>
      <c r="O279">
        <v>0</v>
      </c>
      <c r="P279">
        <v>0</v>
      </c>
      <c r="Q279">
        <v>0</v>
      </c>
    </row>
    <row r="280" spans="1:17" x14ac:dyDescent="0.25">
      <c r="A280" t="s">
        <v>474</v>
      </c>
      <c r="B280" t="s">
        <v>219</v>
      </c>
      <c r="C280" t="s">
        <v>609</v>
      </c>
      <c r="D280" t="s">
        <v>610</v>
      </c>
      <c r="E280" t="s">
        <v>611</v>
      </c>
      <c r="F280" t="s">
        <v>223</v>
      </c>
      <c r="G280">
        <v>0</v>
      </c>
      <c r="H280">
        <v>0</v>
      </c>
      <c r="I280">
        <v>0</v>
      </c>
      <c r="J280" s="9">
        <v>-55743.18</v>
      </c>
      <c r="K280">
        <v>1</v>
      </c>
      <c r="L280">
        <v>0</v>
      </c>
      <c r="M280">
        <v>55743.18</v>
      </c>
      <c r="N280">
        <v>0</v>
      </c>
      <c r="O280">
        <v>0</v>
      </c>
      <c r="P280">
        <v>0</v>
      </c>
      <c r="Q280">
        <v>0</v>
      </c>
    </row>
    <row r="281" spans="1:17" x14ac:dyDescent="0.25">
      <c r="A281" t="s">
        <v>474</v>
      </c>
      <c r="B281" t="s">
        <v>219</v>
      </c>
      <c r="C281" t="s">
        <v>418</v>
      </c>
      <c r="D281" t="s">
        <v>610</v>
      </c>
      <c r="E281" t="s">
        <v>611</v>
      </c>
      <c r="F281" t="s">
        <v>223</v>
      </c>
      <c r="G281">
        <v>0</v>
      </c>
      <c r="H281">
        <v>0</v>
      </c>
      <c r="I281">
        <v>0</v>
      </c>
      <c r="J281" s="9">
        <v>-4956.3999999999996</v>
      </c>
      <c r="K281">
        <v>1</v>
      </c>
      <c r="L281">
        <v>0</v>
      </c>
      <c r="M281">
        <v>4956.3999999999996</v>
      </c>
      <c r="N281">
        <v>0</v>
      </c>
      <c r="O281">
        <v>0</v>
      </c>
      <c r="P281">
        <v>0</v>
      </c>
      <c r="Q281">
        <v>0</v>
      </c>
    </row>
    <row r="282" spans="1:17" x14ac:dyDescent="0.25">
      <c r="A282" t="s">
        <v>474</v>
      </c>
      <c r="B282" t="s">
        <v>219</v>
      </c>
      <c r="C282" t="s">
        <v>612</v>
      </c>
      <c r="D282" t="s">
        <v>613</v>
      </c>
      <c r="E282" t="s">
        <v>614</v>
      </c>
      <c r="F282" t="s">
        <v>223</v>
      </c>
      <c r="G282">
        <v>0</v>
      </c>
      <c r="H282">
        <v>0</v>
      </c>
      <c r="I282">
        <v>0</v>
      </c>
      <c r="J282" s="9">
        <v>-27.33</v>
      </c>
      <c r="K282">
        <v>1</v>
      </c>
      <c r="L282">
        <v>0</v>
      </c>
      <c r="M282">
        <v>27.33</v>
      </c>
      <c r="N282">
        <v>0</v>
      </c>
      <c r="O282">
        <v>0</v>
      </c>
      <c r="P282">
        <v>0</v>
      </c>
      <c r="Q282">
        <v>0</v>
      </c>
    </row>
    <row r="283" spans="1:17" x14ac:dyDescent="0.25">
      <c r="A283" t="s">
        <v>474</v>
      </c>
      <c r="B283" t="s">
        <v>219</v>
      </c>
      <c r="C283" t="s">
        <v>581</v>
      </c>
      <c r="D283" t="s">
        <v>615</v>
      </c>
      <c r="E283" t="s">
        <v>616</v>
      </c>
      <c r="F283" t="s">
        <v>223</v>
      </c>
      <c r="G283">
        <v>0</v>
      </c>
      <c r="H283">
        <v>0</v>
      </c>
      <c r="I283">
        <v>0</v>
      </c>
      <c r="J283" s="9">
        <v>-140</v>
      </c>
      <c r="K283">
        <v>1</v>
      </c>
      <c r="L283">
        <v>0</v>
      </c>
      <c r="M283">
        <v>140</v>
      </c>
      <c r="N283">
        <v>0</v>
      </c>
      <c r="O283">
        <v>0</v>
      </c>
      <c r="P283">
        <v>0</v>
      </c>
      <c r="Q283">
        <v>0</v>
      </c>
    </row>
    <row r="284" spans="1:17" x14ac:dyDescent="0.25">
      <c r="A284" t="s">
        <v>474</v>
      </c>
      <c r="B284" t="s">
        <v>219</v>
      </c>
      <c r="C284" t="s">
        <v>600</v>
      </c>
      <c r="D284" t="s">
        <v>615</v>
      </c>
      <c r="E284" t="s">
        <v>616</v>
      </c>
      <c r="F284" t="s">
        <v>223</v>
      </c>
      <c r="G284">
        <v>0</v>
      </c>
      <c r="H284">
        <v>0</v>
      </c>
      <c r="I284">
        <v>0</v>
      </c>
      <c r="J284" s="9">
        <v>-283</v>
      </c>
      <c r="K284">
        <v>1</v>
      </c>
      <c r="L284">
        <v>0</v>
      </c>
      <c r="M284">
        <v>283</v>
      </c>
      <c r="N284">
        <v>0</v>
      </c>
      <c r="O284">
        <v>0</v>
      </c>
      <c r="P284">
        <v>0</v>
      </c>
      <c r="Q284">
        <v>0</v>
      </c>
    </row>
    <row r="285" spans="1:17" x14ac:dyDescent="0.25">
      <c r="A285" t="s">
        <v>474</v>
      </c>
      <c r="B285" t="s">
        <v>219</v>
      </c>
      <c r="C285" t="s">
        <v>600</v>
      </c>
      <c r="D285" t="s">
        <v>615</v>
      </c>
      <c r="E285" t="s">
        <v>616</v>
      </c>
      <c r="F285" t="s">
        <v>223</v>
      </c>
      <c r="G285">
        <v>0</v>
      </c>
      <c r="H285">
        <v>0</v>
      </c>
      <c r="I285">
        <v>0</v>
      </c>
      <c r="J285" s="9">
        <v>-283</v>
      </c>
      <c r="K285">
        <v>1</v>
      </c>
      <c r="L285">
        <v>0</v>
      </c>
      <c r="M285">
        <v>283</v>
      </c>
      <c r="N285">
        <v>0</v>
      </c>
      <c r="O285">
        <v>0</v>
      </c>
      <c r="P285">
        <v>0</v>
      </c>
      <c r="Q285">
        <v>0</v>
      </c>
    </row>
    <row r="286" spans="1:17" x14ac:dyDescent="0.25">
      <c r="A286" t="s">
        <v>474</v>
      </c>
      <c r="B286" t="s">
        <v>219</v>
      </c>
      <c r="C286" t="s">
        <v>581</v>
      </c>
      <c r="D286" t="s">
        <v>617</v>
      </c>
      <c r="E286" t="s">
        <v>618</v>
      </c>
      <c r="F286" t="s">
        <v>223</v>
      </c>
      <c r="G286">
        <v>0</v>
      </c>
      <c r="H286">
        <v>0</v>
      </c>
      <c r="I286">
        <v>0</v>
      </c>
      <c r="J286" s="9">
        <v>-140</v>
      </c>
      <c r="K286">
        <v>1</v>
      </c>
      <c r="L286">
        <v>0</v>
      </c>
      <c r="M286">
        <v>140</v>
      </c>
      <c r="N286">
        <v>0</v>
      </c>
      <c r="O286">
        <v>0</v>
      </c>
      <c r="P286">
        <v>0</v>
      </c>
      <c r="Q286">
        <v>0</v>
      </c>
    </row>
    <row r="287" spans="1:17" x14ac:dyDescent="0.25">
      <c r="A287" t="s">
        <v>474</v>
      </c>
      <c r="B287" t="s">
        <v>219</v>
      </c>
      <c r="C287" t="s">
        <v>600</v>
      </c>
      <c r="D287" t="s">
        <v>617</v>
      </c>
      <c r="E287" t="s">
        <v>618</v>
      </c>
      <c r="F287" t="s">
        <v>223</v>
      </c>
      <c r="G287">
        <v>0</v>
      </c>
      <c r="H287">
        <v>0</v>
      </c>
      <c r="I287">
        <v>0</v>
      </c>
      <c r="J287" s="9">
        <v>-283</v>
      </c>
      <c r="K287">
        <v>1</v>
      </c>
      <c r="L287">
        <v>0</v>
      </c>
      <c r="M287">
        <v>283</v>
      </c>
      <c r="N287">
        <v>0</v>
      </c>
      <c r="O287">
        <v>0</v>
      </c>
      <c r="P287">
        <v>0</v>
      </c>
      <c r="Q287">
        <v>0</v>
      </c>
    </row>
    <row r="288" spans="1:17" x14ac:dyDescent="0.25">
      <c r="A288" t="s">
        <v>474</v>
      </c>
      <c r="B288" t="s">
        <v>219</v>
      </c>
      <c r="C288" t="s">
        <v>487</v>
      </c>
      <c r="D288" t="s">
        <v>619</v>
      </c>
      <c r="E288" t="s">
        <v>620</v>
      </c>
      <c r="F288" t="s">
        <v>223</v>
      </c>
      <c r="G288">
        <v>0</v>
      </c>
      <c r="H288">
        <v>0</v>
      </c>
      <c r="I288">
        <v>0</v>
      </c>
      <c r="J288" s="9">
        <v>-1506.01</v>
      </c>
      <c r="K288">
        <v>1</v>
      </c>
      <c r="L288">
        <v>0</v>
      </c>
      <c r="M288">
        <v>1506.01</v>
      </c>
      <c r="N288">
        <v>0</v>
      </c>
      <c r="O288">
        <v>0</v>
      </c>
      <c r="P288">
        <v>0</v>
      </c>
      <c r="Q288">
        <v>0</v>
      </c>
    </row>
    <row r="289" spans="1:17" x14ac:dyDescent="0.25">
      <c r="A289" t="s">
        <v>474</v>
      </c>
      <c r="B289" t="s">
        <v>219</v>
      </c>
      <c r="C289" t="s">
        <v>323</v>
      </c>
      <c r="D289" t="s">
        <v>619</v>
      </c>
      <c r="E289" t="s">
        <v>620</v>
      </c>
      <c r="F289" t="s">
        <v>223</v>
      </c>
      <c r="G289">
        <v>0</v>
      </c>
      <c r="H289">
        <v>0</v>
      </c>
      <c r="I289">
        <v>0</v>
      </c>
      <c r="J289" s="9">
        <v>-1861</v>
      </c>
      <c r="K289">
        <v>1</v>
      </c>
      <c r="L289">
        <v>0</v>
      </c>
      <c r="M289">
        <v>1861</v>
      </c>
      <c r="N289">
        <v>0</v>
      </c>
      <c r="O289">
        <v>0</v>
      </c>
      <c r="P289">
        <v>0</v>
      </c>
      <c r="Q289">
        <v>0</v>
      </c>
    </row>
    <row r="290" spans="1:17" x14ac:dyDescent="0.25">
      <c r="A290" t="s">
        <v>474</v>
      </c>
      <c r="B290" t="s">
        <v>219</v>
      </c>
      <c r="C290" t="s">
        <v>498</v>
      </c>
      <c r="D290" t="s">
        <v>619</v>
      </c>
      <c r="E290" t="s">
        <v>620</v>
      </c>
      <c r="F290" t="s">
        <v>223</v>
      </c>
      <c r="G290">
        <v>0</v>
      </c>
      <c r="H290">
        <v>0</v>
      </c>
      <c r="I290">
        <v>0</v>
      </c>
      <c r="J290" s="9">
        <v>-1699.88</v>
      </c>
      <c r="K290">
        <v>1</v>
      </c>
      <c r="L290">
        <v>0</v>
      </c>
      <c r="M290">
        <v>1699.88</v>
      </c>
      <c r="N290">
        <v>0</v>
      </c>
      <c r="O290">
        <v>0</v>
      </c>
      <c r="P290">
        <v>0</v>
      </c>
      <c r="Q290">
        <v>0</v>
      </c>
    </row>
    <row r="291" spans="1:17" x14ac:dyDescent="0.25">
      <c r="A291" t="s">
        <v>474</v>
      </c>
      <c r="B291" t="s">
        <v>219</v>
      </c>
      <c r="C291" t="s">
        <v>530</v>
      </c>
      <c r="D291" t="s">
        <v>619</v>
      </c>
      <c r="E291" t="s">
        <v>620</v>
      </c>
      <c r="F291" t="s">
        <v>223</v>
      </c>
      <c r="G291">
        <v>0</v>
      </c>
      <c r="H291">
        <v>0</v>
      </c>
      <c r="I291">
        <v>0</v>
      </c>
      <c r="J291" s="9">
        <v>-2014</v>
      </c>
      <c r="K291">
        <v>1</v>
      </c>
      <c r="L291">
        <v>0</v>
      </c>
      <c r="M291">
        <v>2014</v>
      </c>
      <c r="N291">
        <v>0</v>
      </c>
      <c r="O291">
        <v>0</v>
      </c>
      <c r="P291">
        <v>0</v>
      </c>
      <c r="Q291">
        <v>0</v>
      </c>
    </row>
    <row r="292" spans="1:17" x14ac:dyDescent="0.25">
      <c r="A292" t="s">
        <v>474</v>
      </c>
      <c r="B292" t="s">
        <v>219</v>
      </c>
      <c r="C292" t="s">
        <v>251</v>
      </c>
      <c r="D292" t="s">
        <v>619</v>
      </c>
      <c r="E292" t="s">
        <v>620</v>
      </c>
      <c r="F292" t="s">
        <v>223</v>
      </c>
      <c r="G292">
        <v>0</v>
      </c>
      <c r="H292">
        <v>0</v>
      </c>
      <c r="I292">
        <v>0</v>
      </c>
      <c r="J292" s="9">
        <v>-1697.78</v>
      </c>
      <c r="K292">
        <v>1</v>
      </c>
      <c r="L292">
        <v>0</v>
      </c>
      <c r="M292">
        <v>1697.78</v>
      </c>
      <c r="N292">
        <v>0</v>
      </c>
      <c r="O292">
        <v>0</v>
      </c>
      <c r="P292">
        <v>0</v>
      </c>
      <c r="Q292">
        <v>0</v>
      </c>
    </row>
    <row r="293" spans="1:17" x14ac:dyDescent="0.25">
      <c r="A293" t="s">
        <v>474</v>
      </c>
      <c r="B293" t="s">
        <v>219</v>
      </c>
      <c r="C293" t="s">
        <v>553</v>
      </c>
      <c r="D293" t="s">
        <v>619</v>
      </c>
      <c r="E293" t="s">
        <v>620</v>
      </c>
      <c r="F293" t="s">
        <v>223</v>
      </c>
      <c r="G293">
        <v>0</v>
      </c>
      <c r="H293">
        <v>0</v>
      </c>
      <c r="I293">
        <v>0</v>
      </c>
      <c r="J293" s="9">
        <v>-1897.6</v>
      </c>
      <c r="K293">
        <v>1</v>
      </c>
      <c r="L293">
        <v>0</v>
      </c>
      <c r="M293">
        <v>1897.6</v>
      </c>
      <c r="N293">
        <v>0</v>
      </c>
      <c r="O293">
        <v>0</v>
      </c>
      <c r="P293">
        <v>0</v>
      </c>
      <c r="Q293">
        <v>0</v>
      </c>
    </row>
    <row r="294" spans="1:17" x14ac:dyDescent="0.25">
      <c r="A294" t="s">
        <v>474</v>
      </c>
      <c r="B294" t="s">
        <v>219</v>
      </c>
      <c r="C294" t="s">
        <v>584</v>
      </c>
      <c r="D294" t="s">
        <v>619</v>
      </c>
      <c r="E294" t="s">
        <v>620</v>
      </c>
      <c r="F294" t="s">
        <v>223</v>
      </c>
      <c r="G294">
        <v>0</v>
      </c>
      <c r="H294">
        <v>0</v>
      </c>
      <c r="I294">
        <v>0</v>
      </c>
      <c r="J294" s="9">
        <v>-1490.31</v>
      </c>
      <c r="K294">
        <v>1</v>
      </c>
      <c r="L294">
        <v>0</v>
      </c>
      <c r="M294">
        <v>1490.31</v>
      </c>
      <c r="N294">
        <v>0</v>
      </c>
      <c r="O294">
        <v>0</v>
      </c>
      <c r="P294">
        <v>0</v>
      </c>
      <c r="Q294">
        <v>0</v>
      </c>
    </row>
    <row r="295" spans="1:17" x14ac:dyDescent="0.25">
      <c r="A295" t="s">
        <v>474</v>
      </c>
      <c r="B295" t="s">
        <v>219</v>
      </c>
      <c r="C295" t="s">
        <v>600</v>
      </c>
      <c r="D295" t="s">
        <v>619</v>
      </c>
      <c r="E295" t="s">
        <v>620</v>
      </c>
      <c r="F295" t="s">
        <v>223</v>
      </c>
      <c r="G295">
        <v>0</v>
      </c>
      <c r="H295">
        <v>0</v>
      </c>
      <c r="I295">
        <v>0</v>
      </c>
      <c r="J295" s="9">
        <v>-1646.95</v>
      </c>
      <c r="K295">
        <v>1</v>
      </c>
      <c r="L295">
        <v>0</v>
      </c>
      <c r="M295">
        <v>1646.95</v>
      </c>
      <c r="N295">
        <v>0</v>
      </c>
      <c r="O295">
        <v>0</v>
      </c>
      <c r="P295">
        <v>0</v>
      </c>
      <c r="Q295">
        <v>0</v>
      </c>
    </row>
    <row r="296" spans="1:17" x14ac:dyDescent="0.25">
      <c r="A296" t="s">
        <v>474</v>
      </c>
      <c r="B296" t="s">
        <v>219</v>
      </c>
      <c r="C296" t="s">
        <v>235</v>
      </c>
      <c r="D296" t="s">
        <v>621</v>
      </c>
      <c r="E296" t="s">
        <v>622</v>
      </c>
      <c r="F296" t="s">
        <v>223</v>
      </c>
      <c r="G296">
        <v>0</v>
      </c>
      <c r="H296">
        <v>0</v>
      </c>
      <c r="I296">
        <v>0</v>
      </c>
      <c r="J296" s="9">
        <v>-1406.04</v>
      </c>
      <c r="K296">
        <v>1</v>
      </c>
      <c r="L296">
        <v>0</v>
      </c>
      <c r="M296">
        <v>1406.04</v>
      </c>
      <c r="N296">
        <v>0</v>
      </c>
      <c r="O296">
        <v>0</v>
      </c>
      <c r="P296">
        <v>0</v>
      </c>
      <c r="Q296">
        <v>0</v>
      </c>
    </row>
    <row r="297" spans="1:17" x14ac:dyDescent="0.25">
      <c r="A297" t="s">
        <v>474</v>
      </c>
      <c r="B297" t="s">
        <v>219</v>
      </c>
      <c r="C297" t="s">
        <v>487</v>
      </c>
      <c r="D297" t="s">
        <v>621</v>
      </c>
      <c r="E297" t="s">
        <v>622</v>
      </c>
      <c r="F297" t="s">
        <v>223</v>
      </c>
      <c r="G297">
        <v>0</v>
      </c>
      <c r="H297">
        <v>0</v>
      </c>
      <c r="I297">
        <v>0</v>
      </c>
      <c r="J297" s="9">
        <v>-264.97000000000003</v>
      </c>
      <c r="K297">
        <v>1</v>
      </c>
      <c r="L297">
        <v>0</v>
      </c>
      <c r="M297">
        <v>264.97000000000003</v>
      </c>
      <c r="N297">
        <v>0</v>
      </c>
      <c r="O297">
        <v>0</v>
      </c>
      <c r="P297">
        <v>0</v>
      </c>
      <c r="Q297">
        <v>0</v>
      </c>
    </row>
    <row r="298" spans="1:17" x14ac:dyDescent="0.25">
      <c r="A298" t="s">
        <v>474</v>
      </c>
      <c r="B298" t="s">
        <v>219</v>
      </c>
      <c r="C298" t="s">
        <v>323</v>
      </c>
      <c r="D298" t="s">
        <v>621</v>
      </c>
      <c r="E298" t="s">
        <v>622</v>
      </c>
      <c r="F298" t="s">
        <v>223</v>
      </c>
      <c r="G298">
        <v>0</v>
      </c>
      <c r="H298">
        <v>0</v>
      </c>
      <c r="I298">
        <v>0</v>
      </c>
      <c r="J298" s="9">
        <v>-283.25</v>
      </c>
      <c r="K298">
        <v>1</v>
      </c>
      <c r="L298">
        <v>0</v>
      </c>
      <c r="M298">
        <v>283.25</v>
      </c>
      <c r="N298">
        <v>0</v>
      </c>
      <c r="O298">
        <v>0</v>
      </c>
      <c r="P298">
        <v>0</v>
      </c>
      <c r="Q298">
        <v>0</v>
      </c>
    </row>
    <row r="299" spans="1:17" x14ac:dyDescent="0.25">
      <c r="A299" t="s">
        <v>474</v>
      </c>
      <c r="B299" t="s">
        <v>219</v>
      </c>
      <c r="C299" t="s">
        <v>498</v>
      </c>
      <c r="D299" t="s">
        <v>621</v>
      </c>
      <c r="E299" t="s">
        <v>622</v>
      </c>
      <c r="F299" t="s">
        <v>223</v>
      </c>
      <c r="G299">
        <v>0</v>
      </c>
      <c r="H299">
        <v>0</v>
      </c>
      <c r="I299">
        <v>0</v>
      </c>
      <c r="J299" s="9">
        <v>-243.8</v>
      </c>
      <c r="K299">
        <v>1</v>
      </c>
      <c r="L299">
        <v>0</v>
      </c>
      <c r="M299">
        <v>243.8</v>
      </c>
      <c r="N299">
        <v>0</v>
      </c>
      <c r="O299">
        <v>0</v>
      </c>
      <c r="P299">
        <v>0</v>
      </c>
      <c r="Q299">
        <v>0</v>
      </c>
    </row>
    <row r="300" spans="1:17" x14ac:dyDescent="0.25">
      <c r="A300" t="s">
        <v>474</v>
      </c>
      <c r="B300" t="s">
        <v>219</v>
      </c>
      <c r="C300" t="s">
        <v>530</v>
      </c>
      <c r="D300" t="s">
        <v>621</v>
      </c>
      <c r="E300" t="s">
        <v>622</v>
      </c>
      <c r="F300" t="s">
        <v>223</v>
      </c>
      <c r="G300">
        <v>0</v>
      </c>
      <c r="H300">
        <v>0</v>
      </c>
      <c r="I300">
        <v>0</v>
      </c>
      <c r="J300" s="9">
        <v>-277.18</v>
      </c>
      <c r="K300">
        <v>1</v>
      </c>
      <c r="L300">
        <v>0</v>
      </c>
      <c r="M300">
        <v>277.18</v>
      </c>
      <c r="N300">
        <v>0</v>
      </c>
      <c r="O300">
        <v>0</v>
      </c>
      <c r="P300">
        <v>0</v>
      </c>
      <c r="Q300">
        <v>0</v>
      </c>
    </row>
    <row r="301" spans="1:17" x14ac:dyDescent="0.25">
      <c r="A301" t="s">
        <v>474</v>
      </c>
      <c r="B301" t="s">
        <v>219</v>
      </c>
      <c r="C301" t="s">
        <v>251</v>
      </c>
      <c r="D301" t="s">
        <v>621</v>
      </c>
      <c r="E301" t="s">
        <v>622</v>
      </c>
      <c r="F301" t="s">
        <v>223</v>
      </c>
      <c r="G301">
        <v>0</v>
      </c>
      <c r="H301">
        <v>0</v>
      </c>
      <c r="I301">
        <v>0</v>
      </c>
      <c r="J301" s="9">
        <v>-252.03</v>
      </c>
      <c r="K301">
        <v>1</v>
      </c>
      <c r="L301">
        <v>0</v>
      </c>
      <c r="M301">
        <v>252.03</v>
      </c>
      <c r="N301">
        <v>0</v>
      </c>
      <c r="O301">
        <v>0</v>
      </c>
      <c r="P301">
        <v>0</v>
      </c>
      <c r="Q301">
        <v>0</v>
      </c>
    </row>
    <row r="302" spans="1:17" x14ac:dyDescent="0.25">
      <c r="A302" t="s">
        <v>474</v>
      </c>
      <c r="B302" t="s">
        <v>219</v>
      </c>
      <c r="C302" t="s">
        <v>553</v>
      </c>
      <c r="D302" t="s">
        <v>621</v>
      </c>
      <c r="E302" t="s">
        <v>622</v>
      </c>
      <c r="F302" t="s">
        <v>223</v>
      </c>
      <c r="G302">
        <v>0</v>
      </c>
      <c r="H302">
        <v>0</v>
      </c>
      <c r="I302">
        <v>0</v>
      </c>
      <c r="J302" s="9">
        <v>-250.1</v>
      </c>
      <c r="K302">
        <v>1</v>
      </c>
      <c r="L302">
        <v>0</v>
      </c>
      <c r="M302">
        <v>250.1</v>
      </c>
      <c r="N302">
        <v>0</v>
      </c>
      <c r="O302">
        <v>0</v>
      </c>
      <c r="P302">
        <v>0</v>
      </c>
      <c r="Q302">
        <v>0</v>
      </c>
    </row>
    <row r="303" spans="1:17" x14ac:dyDescent="0.25">
      <c r="A303" t="s">
        <v>474</v>
      </c>
      <c r="B303" t="s">
        <v>219</v>
      </c>
      <c r="C303" t="s">
        <v>235</v>
      </c>
      <c r="D303" t="s">
        <v>623</v>
      </c>
      <c r="E303" t="s">
        <v>624</v>
      </c>
      <c r="F303" t="s">
        <v>223</v>
      </c>
      <c r="G303">
        <v>0</v>
      </c>
      <c r="H303">
        <v>0</v>
      </c>
      <c r="I303">
        <v>0</v>
      </c>
      <c r="J303" s="9">
        <v>-1406.04</v>
      </c>
      <c r="K303">
        <v>1</v>
      </c>
      <c r="L303">
        <v>0</v>
      </c>
      <c r="M303">
        <v>1406.04</v>
      </c>
      <c r="N303">
        <v>0</v>
      </c>
      <c r="O303">
        <v>0</v>
      </c>
      <c r="P303">
        <v>0</v>
      </c>
      <c r="Q303">
        <v>0</v>
      </c>
    </row>
    <row r="304" spans="1:17" x14ac:dyDescent="0.25">
      <c r="A304" t="s">
        <v>474</v>
      </c>
      <c r="B304" t="s">
        <v>219</v>
      </c>
      <c r="C304" t="s">
        <v>487</v>
      </c>
      <c r="D304" t="s">
        <v>623</v>
      </c>
      <c r="E304" t="s">
        <v>624</v>
      </c>
      <c r="F304" t="s">
        <v>223</v>
      </c>
      <c r="G304">
        <v>0</v>
      </c>
      <c r="H304">
        <v>0</v>
      </c>
      <c r="I304">
        <v>0</v>
      </c>
      <c r="J304" s="9">
        <v>-264.97000000000003</v>
      </c>
      <c r="K304">
        <v>1</v>
      </c>
      <c r="L304">
        <v>0</v>
      </c>
      <c r="M304">
        <v>264.97000000000003</v>
      </c>
      <c r="N304">
        <v>0</v>
      </c>
      <c r="O304">
        <v>0</v>
      </c>
      <c r="P304">
        <v>0</v>
      </c>
      <c r="Q304">
        <v>0</v>
      </c>
    </row>
    <row r="305" spans="1:17" x14ac:dyDescent="0.25">
      <c r="A305" t="s">
        <v>474</v>
      </c>
      <c r="B305" t="s">
        <v>219</v>
      </c>
      <c r="C305" t="s">
        <v>323</v>
      </c>
      <c r="D305" t="s">
        <v>623</v>
      </c>
      <c r="E305" t="s">
        <v>624</v>
      </c>
      <c r="F305" t="s">
        <v>223</v>
      </c>
      <c r="G305">
        <v>0</v>
      </c>
      <c r="H305">
        <v>0</v>
      </c>
      <c r="I305">
        <v>0</v>
      </c>
      <c r="J305" s="9">
        <v>-283.25</v>
      </c>
      <c r="K305">
        <v>1</v>
      </c>
      <c r="L305">
        <v>0</v>
      </c>
      <c r="M305">
        <v>283.25</v>
      </c>
      <c r="N305">
        <v>0</v>
      </c>
      <c r="O305">
        <v>0</v>
      </c>
      <c r="P305">
        <v>0</v>
      </c>
      <c r="Q305">
        <v>0</v>
      </c>
    </row>
    <row r="306" spans="1:17" x14ac:dyDescent="0.25">
      <c r="A306" t="s">
        <v>474</v>
      </c>
      <c r="B306" t="s">
        <v>219</v>
      </c>
      <c r="C306" t="s">
        <v>498</v>
      </c>
      <c r="D306" t="s">
        <v>623</v>
      </c>
      <c r="E306" t="s">
        <v>624</v>
      </c>
      <c r="F306" t="s">
        <v>223</v>
      </c>
      <c r="G306">
        <v>0</v>
      </c>
      <c r="H306">
        <v>0</v>
      </c>
      <c r="I306">
        <v>0</v>
      </c>
      <c r="J306" s="9">
        <v>-243.8</v>
      </c>
      <c r="K306">
        <v>1</v>
      </c>
      <c r="L306">
        <v>0</v>
      </c>
      <c r="M306">
        <v>243.8</v>
      </c>
      <c r="N306">
        <v>0</v>
      </c>
      <c r="O306">
        <v>0</v>
      </c>
      <c r="P306">
        <v>0</v>
      </c>
      <c r="Q306">
        <v>0</v>
      </c>
    </row>
    <row r="307" spans="1:17" x14ac:dyDescent="0.25">
      <c r="A307" t="s">
        <v>474</v>
      </c>
      <c r="B307" t="s">
        <v>219</v>
      </c>
      <c r="C307" t="s">
        <v>530</v>
      </c>
      <c r="D307" t="s">
        <v>623</v>
      </c>
      <c r="E307" t="s">
        <v>624</v>
      </c>
      <c r="F307" t="s">
        <v>223</v>
      </c>
      <c r="G307">
        <v>0</v>
      </c>
      <c r="H307">
        <v>0</v>
      </c>
      <c r="I307">
        <v>0</v>
      </c>
      <c r="J307" s="9">
        <v>-277.18</v>
      </c>
      <c r="K307">
        <v>1</v>
      </c>
      <c r="L307">
        <v>0</v>
      </c>
      <c r="M307">
        <v>277.18</v>
      </c>
      <c r="N307">
        <v>0</v>
      </c>
      <c r="O307">
        <v>0</v>
      </c>
      <c r="P307">
        <v>0</v>
      </c>
      <c r="Q307">
        <v>0</v>
      </c>
    </row>
    <row r="308" spans="1:17" x14ac:dyDescent="0.25">
      <c r="A308" t="s">
        <v>474</v>
      </c>
      <c r="B308" t="s">
        <v>219</v>
      </c>
      <c r="C308" t="s">
        <v>251</v>
      </c>
      <c r="D308" t="s">
        <v>623</v>
      </c>
      <c r="E308" t="s">
        <v>624</v>
      </c>
      <c r="F308" t="s">
        <v>223</v>
      </c>
      <c r="G308">
        <v>0</v>
      </c>
      <c r="H308">
        <v>0</v>
      </c>
      <c r="I308">
        <v>0</v>
      </c>
      <c r="J308" s="9">
        <v>-252.03</v>
      </c>
      <c r="K308">
        <v>1</v>
      </c>
      <c r="L308">
        <v>0</v>
      </c>
      <c r="M308">
        <v>252.03</v>
      </c>
      <c r="N308">
        <v>0</v>
      </c>
      <c r="O308">
        <v>0</v>
      </c>
      <c r="P308">
        <v>0</v>
      </c>
      <c r="Q308">
        <v>0</v>
      </c>
    </row>
    <row r="309" spans="1:17" x14ac:dyDescent="0.25">
      <c r="A309" t="s">
        <v>474</v>
      </c>
      <c r="B309" t="s">
        <v>219</v>
      </c>
      <c r="C309" t="s">
        <v>553</v>
      </c>
      <c r="D309" t="s">
        <v>623</v>
      </c>
      <c r="E309" t="s">
        <v>624</v>
      </c>
      <c r="F309" t="s">
        <v>223</v>
      </c>
      <c r="G309">
        <v>0</v>
      </c>
      <c r="H309">
        <v>0</v>
      </c>
      <c r="I309">
        <v>0</v>
      </c>
      <c r="J309" s="9">
        <v>-250.1</v>
      </c>
      <c r="K309">
        <v>1</v>
      </c>
      <c r="L309">
        <v>0</v>
      </c>
      <c r="M309">
        <v>250.1</v>
      </c>
      <c r="N309">
        <v>0</v>
      </c>
      <c r="O309">
        <v>0</v>
      </c>
      <c r="P309">
        <v>0</v>
      </c>
      <c r="Q309">
        <v>0</v>
      </c>
    </row>
    <row r="310" spans="1:17" x14ac:dyDescent="0.25">
      <c r="A310" t="s">
        <v>474</v>
      </c>
      <c r="B310" t="s">
        <v>219</v>
      </c>
      <c r="C310" t="s">
        <v>600</v>
      </c>
      <c r="D310" t="s">
        <v>625</v>
      </c>
      <c r="E310" t="s">
        <v>626</v>
      </c>
      <c r="F310" t="s">
        <v>223</v>
      </c>
      <c r="G310">
        <v>0</v>
      </c>
      <c r="H310">
        <v>0</v>
      </c>
      <c r="I310">
        <v>0</v>
      </c>
      <c r="J310" s="9">
        <v>-15932.38</v>
      </c>
      <c r="K310">
        <v>1</v>
      </c>
      <c r="L310">
        <v>0</v>
      </c>
      <c r="M310">
        <v>15932.38</v>
      </c>
      <c r="N310">
        <v>0</v>
      </c>
      <c r="O310">
        <v>0</v>
      </c>
      <c r="P310">
        <v>0</v>
      </c>
      <c r="Q310">
        <v>0</v>
      </c>
    </row>
    <row r="311" spans="1:17" x14ac:dyDescent="0.25">
      <c r="A311" t="s">
        <v>474</v>
      </c>
      <c r="B311" t="s">
        <v>219</v>
      </c>
      <c r="C311" t="s">
        <v>584</v>
      </c>
      <c r="D311" t="s">
        <v>627</v>
      </c>
      <c r="E311" t="s">
        <v>628</v>
      </c>
      <c r="F311" t="s">
        <v>223</v>
      </c>
      <c r="G311">
        <v>0</v>
      </c>
      <c r="H311">
        <v>0</v>
      </c>
      <c r="I311">
        <v>0</v>
      </c>
      <c r="J311" s="9">
        <v>-486.18</v>
      </c>
      <c r="K311">
        <v>1</v>
      </c>
      <c r="L311">
        <v>0</v>
      </c>
      <c r="M311">
        <v>486.18</v>
      </c>
      <c r="N311">
        <v>0</v>
      </c>
      <c r="O311">
        <v>0</v>
      </c>
      <c r="P311">
        <v>0</v>
      </c>
      <c r="Q311">
        <v>0</v>
      </c>
    </row>
    <row r="312" spans="1:17" x14ac:dyDescent="0.25">
      <c r="A312" t="s">
        <v>474</v>
      </c>
      <c r="B312" t="s">
        <v>219</v>
      </c>
      <c r="C312" t="s">
        <v>600</v>
      </c>
      <c r="D312" t="s">
        <v>627</v>
      </c>
      <c r="E312" t="s">
        <v>628</v>
      </c>
      <c r="F312" t="s">
        <v>223</v>
      </c>
      <c r="G312">
        <v>0</v>
      </c>
      <c r="H312">
        <v>0</v>
      </c>
      <c r="I312">
        <v>0</v>
      </c>
      <c r="J312" s="9">
        <v>-30761.3</v>
      </c>
      <c r="K312">
        <v>1</v>
      </c>
      <c r="L312">
        <v>0</v>
      </c>
      <c r="M312">
        <v>30761.3</v>
      </c>
      <c r="N312">
        <v>0</v>
      </c>
      <c r="O312">
        <v>0</v>
      </c>
      <c r="P312">
        <v>0</v>
      </c>
      <c r="Q312">
        <v>0</v>
      </c>
    </row>
    <row r="313" spans="1:17" x14ac:dyDescent="0.25">
      <c r="A313" t="s">
        <v>474</v>
      </c>
      <c r="B313" t="s">
        <v>219</v>
      </c>
      <c r="C313" t="s">
        <v>581</v>
      </c>
      <c r="D313" t="s">
        <v>629</v>
      </c>
      <c r="E313" t="s">
        <v>630</v>
      </c>
      <c r="F313" t="s">
        <v>223</v>
      </c>
      <c r="G313">
        <v>0</v>
      </c>
      <c r="H313">
        <v>0</v>
      </c>
      <c r="I313">
        <v>0</v>
      </c>
      <c r="J313" s="9">
        <v>-1581.26</v>
      </c>
      <c r="K313">
        <v>1</v>
      </c>
      <c r="L313">
        <v>0</v>
      </c>
      <c r="M313">
        <v>1581.26</v>
      </c>
      <c r="N313">
        <v>0</v>
      </c>
      <c r="O313">
        <v>0</v>
      </c>
      <c r="P313">
        <v>0</v>
      </c>
      <c r="Q313">
        <v>0</v>
      </c>
    </row>
    <row r="314" spans="1:17" x14ac:dyDescent="0.25">
      <c r="A314" t="s">
        <v>474</v>
      </c>
      <c r="B314" t="s">
        <v>219</v>
      </c>
      <c r="C314" t="s">
        <v>631</v>
      </c>
      <c r="D314" t="s">
        <v>632</v>
      </c>
      <c r="E314" t="s">
        <v>633</v>
      </c>
      <c r="F314" t="s">
        <v>223</v>
      </c>
      <c r="G314">
        <v>0</v>
      </c>
      <c r="H314">
        <v>0</v>
      </c>
      <c r="I314">
        <v>0</v>
      </c>
      <c r="J314" s="9">
        <v>80.16</v>
      </c>
      <c r="K314">
        <v>1</v>
      </c>
      <c r="L314">
        <v>0</v>
      </c>
      <c r="M314">
        <v>-80.16</v>
      </c>
      <c r="N314">
        <v>0</v>
      </c>
      <c r="O314">
        <v>0</v>
      </c>
      <c r="P314">
        <v>0</v>
      </c>
      <c r="Q314">
        <v>0</v>
      </c>
    </row>
    <row r="315" spans="1:17" x14ac:dyDescent="0.25">
      <c r="A315" t="s">
        <v>474</v>
      </c>
      <c r="B315" t="s">
        <v>219</v>
      </c>
      <c r="C315" t="s">
        <v>581</v>
      </c>
      <c r="D315" t="s">
        <v>634</v>
      </c>
      <c r="E315" t="s">
        <v>635</v>
      </c>
      <c r="F315" t="s">
        <v>223</v>
      </c>
      <c r="G315">
        <v>0</v>
      </c>
      <c r="H315">
        <v>0</v>
      </c>
      <c r="I315">
        <v>0</v>
      </c>
      <c r="J315" s="9">
        <v>-278.75</v>
      </c>
      <c r="K315">
        <v>1</v>
      </c>
      <c r="L315">
        <v>0</v>
      </c>
      <c r="M315">
        <v>278.75</v>
      </c>
      <c r="N315">
        <v>0</v>
      </c>
      <c r="O315">
        <v>0</v>
      </c>
      <c r="P315">
        <v>0</v>
      </c>
      <c r="Q315">
        <v>0</v>
      </c>
    </row>
    <row r="316" spans="1:17" x14ac:dyDescent="0.25">
      <c r="A316" t="s">
        <v>474</v>
      </c>
      <c r="B316" t="s">
        <v>219</v>
      </c>
      <c r="C316" t="s">
        <v>600</v>
      </c>
      <c r="D316" t="s">
        <v>634</v>
      </c>
      <c r="E316" t="s">
        <v>635</v>
      </c>
      <c r="F316" t="s">
        <v>223</v>
      </c>
      <c r="G316">
        <v>0</v>
      </c>
      <c r="H316">
        <v>0</v>
      </c>
      <c r="I316">
        <v>0</v>
      </c>
      <c r="J316" s="9">
        <v>-1336.2</v>
      </c>
      <c r="K316">
        <v>1</v>
      </c>
      <c r="L316">
        <v>0</v>
      </c>
      <c r="M316">
        <v>1336.2</v>
      </c>
      <c r="N316">
        <v>0</v>
      </c>
      <c r="O316">
        <v>0</v>
      </c>
      <c r="P316">
        <v>0</v>
      </c>
      <c r="Q316">
        <v>0</v>
      </c>
    </row>
    <row r="317" spans="1:17" x14ac:dyDescent="0.25">
      <c r="A317" t="s">
        <v>474</v>
      </c>
      <c r="B317" t="s">
        <v>219</v>
      </c>
      <c r="C317" t="s">
        <v>418</v>
      </c>
      <c r="D317" t="s">
        <v>634</v>
      </c>
      <c r="E317" t="s">
        <v>635</v>
      </c>
      <c r="F317" t="s">
        <v>223</v>
      </c>
      <c r="G317">
        <v>0</v>
      </c>
      <c r="H317">
        <v>0</v>
      </c>
      <c r="I317">
        <v>0</v>
      </c>
      <c r="J317" s="9">
        <v>-842.63</v>
      </c>
      <c r="K317">
        <v>1</v>
      </c>
      <c r="L317">
        <v>0</v>
      </c>
      <c r="M317">
        <v>842.63</v>
      </c>
      <c r="N317">
        <v>0</v>
      </c>
      <c r="O317">
        <v>0</v>
      </c>
      <c r="P317">
        <v>0</v>
      </c>
      <c r="Q317">
        <v>0</v>
      </c>
    </row>
    <row r="318" spans="1:17" x14ac:dyDescent="0.25">
      <c r="A318" t="s">
        <v>474</v>
      </c>
      <c r="B318" t="s">
        <v>219</v>
      </c>
      <c r="C318" t="s">
        <v>581</v>
      </c>
      <c r="D318" t="s">
        <v>636</v>
      </c>
      <c r="E318" t="s">
        <v>637</v>
      </c>
      <c r="F318" t="s">
        <v>223</v>
      </c>
      <c r="G318">
        <v>0</v>
      </c>
      <c r="H318">
        <v>0</v>
      </c>
      <c r="I318">
        <v>0</v>
      </c>
      <c r="J318" s="9">
        <v>-4790.0200000000004</v>
      </c>
      <c r="K318">
        <v>1</v>
      </c>
      <c r="L318">
        <v>0</v>
      </c>
      <c r="M318">
        <v>4790.0200000000004</v>
      </c>
      <c r="N318">
        <v>0</v>
      </c>
      <c r="O318">
        <v>0</v>
      </c>
      <c r="P318">
        <v>0</v>
      </c>
      <c r="Q318">
        <v>0</v>
      </c>
    </row>
    <row r="319" spans="1:17" x14ac:dyDescent="0.25">
      <c r="A319" t="s">
        <v>474</v>
      </c>
      <c r="B319" t="s">
        <v>219</v>
      </c>
      <c r="C319" t="s">
        <v>530</v>
      </c>
      <c r="D319" t="s">
        <v>638</v>
      </c>
      <c r="E319" t="s">
        <v>639</v>
      </c>
      <c r="F319" t="s">
        <v>223</v>
      </c>
      <c r="G319">
        <v>0</v>
      </c>
      <c r="H319">
        <v>0</v>
      </c>
      <c r="I319">
        <v>0</v>
      </c>
      <c r="J319" s="9">
        <v>-840.77</v>
      </c>
      <c r="K319">
        <v>1</v>
      </c>
      <c r="L319">
        <v>0</v>
      </c>
      <c r="M319">
        <v>840.77</v>
      </c>
      <c r="N319">
        <v>0</v>
      </c>
      <c r="O319">
        <v>0</v>
      </c>
      <c r="P319">
        <v>0</v>
      </c>
      <c r="Q319">
        <v>0</v>
      </c>
    </row>
    <row r="320" spans="1:17" x14ac:dyDescent="0.25">
      <c r="A320" t="s">
        <v>474</v>
      </c>
      <c r="B320" t="s">
        <v>219</v>
      </c>
      <c r="C320" t="s">
        <v>581</v>
      </c>
      <c r="D320" t="s">
        <v>638</v>
      </c>
      <c r="E320" t="s">
        <v>639</v>
      </c>
      <c r="F320" t="s">
        <v>223</v>
      </c>
      <c r="G320">
        <v>0</v>
      </c>
      <c r="H320">
        <v>0</v>
      </c>
      <c r="I320">
        <v>0</v>
      </c>
      <c r="J320" s="9">
        <v>-684.69</v>
      </c>
      <c r="K320">
        <v>1</v>
      </c>
      <c r="L320">
        <v>0</v>
      </c>
      <c r="M320">
        <v>684.69</v>
      </c>
      <c r="N320">
        <v>0</v>
      </c>
      <c r="O320">
        <v>0</v>
      </c>
      <c r="P320">
        <v>0</v>
      </c>
      <c r="Q320">
        <v>0</v>
      </c>
    </row>
    <row r="321" spans="1:17" x14ac:dyDescent="0.25">
      <c r="A321" t="s">
        <v>474</v>
      </c>
      <c r="B321" t="s">
        <v>219</v>
      </c>
      <c r="C321" t="s">
        <v>600</v>
      </c>
      <c r="D321" t="s">
        <v>638</v>
      </c>
      <c r="E321" t="s">
        <v>639</v>
      </c>
      <c r="F321" t="s">
        <v>223</v>
      </c>
      <c r="G321">
        <v>0</v>
      </c>
      <c r="H321">
        <v>0</v>
      </c>
      <c r="I321">
        <v>0</v>
      </c>
      <c r="J321" s="9">
        <v>-1036.1099999999999</v>
      </c>
      <c r="K321">
        <v>1</v>
      </c>
      <c r="L321">
        <v>0</v>
      </c>
      <c r="M321">
        <v>1036.1099999999999</v>
      </c>
      <c r="N321">
        <v>0</v>
      </c>
      <c r="O321">
        <v>0</v>
      </c>
      <c r="P321">
        <v>0</v>
      </c>
      <c r="Q321">
        <v>0</v>
      </c>
    </row>
    <row r="322" spans="1:17" x14ac:dyDescent="0.25">
      <c r="A322" t="s">
        <v>474</v>
      </c>
      <c r="B322" t="s">
        <v>219</v>
      </c>
      <c r="C322" t="s">
        <v>487</v>
      </c>
      <c r="D322" t="s">
        <v>640</v>
      </c>
      <c r="E322" t="s">
        <v>641</v>
      </c>
      <c r="F322" t="s">
        <v>223</v>
      </c>
      <c r="G322">
        <v>0</v>
      </c>
      <c r="H322">
        <v>0</v>
      </c>
      <c r="I322">
        <v>0</v>
      </c>
      <c r="J322" s="9">
        <v>-1046.4000000000001</v>
      </c>
      <c r="K322">
        <v>1</v>
      </c>
      <c r="L322">
        <v>0</v>
      </c>
      <c r="M322">
        <v>1046.4000000000001</v>
      </c>
      <c r="N322">
        <v>0</v>
      </c>
      <c r="O322">
        <v>0</v>
      </c>
      <c r="P322">
        <v>0</v>
      </c>
      <c r="Q322">
        <v>0</v>
      </c>
    </row>
    <row r="323" spans="1:17" x14ac:dyDescent="0.25">
      <c r="A323" t="s">
        <v>474</v>
      </c>
      <c r="B323" t="s">
        <v>219</v>
      </c>
      <c r="C323" t="s">
        <v>323</v>
      </c>
      <c r="D323" t="s">
        <v>640</v>
      </c>
      <c r="E323" t="s">
        <v>641</v>
      </c>
      <c r="F323" t="s">
        <v>223</v>
      </c>
      <c r="G323">
        <v>0</v>
      </c>
      <c r="H323">
        <v>0</v>
      </c>
      <c r="I323">
        <v>0</v>
      </c>
      <c r="J323" s="9">
        <v>-1071.98</v>
      </c>
      <c r="K323">
        <v>1</v>
      </c>
      <c r="L323">
        <v>0</v>
      </c>
      <c r="M323">
        <v>1071.98</v>
      </c>
      <c r="N323">
        <v>0</v>
      </c>
      <c r="O323">
        <v>0</v>
      </c>
      <c r="P323">
        <v>0</v>
      </c>
      <c r="Q323">
        <v>0</v>
      </c>
    </row>
    <row r="324" spans="1:17" x14ac:dyDescent="0.25">
      <c r="A324" t="s">
        <v>474</v>
      </c>
      <c r="B324" t="s">
        <v>219</v>
      </c>
      <c r="C324" t="s">
        <v>498</v>
      </c>
      <c r="D324" t="s">
        <v>640</v>
      </c>
      <c r="E324" t="s">
        <v>641</v>
      </c>
      <c r="F324" t="s">
        <v>223</v>
      </c>
      <c r="G324">
        <v>0</v>
      </c>
      <c r="H324">
        <v>0</v>
      </c>
      <c r="I324">
        <v>0</v>
      </c>
      <c r="J324" s="9">
        <v>-958.04</v>
      </c>
      <c r="K324">
        <v>1</v>
      </c>
      <c r="L324">
        <v>0</v>
      </c>
      <c r="M324">
        <v>958.04</v>
      </c>
      <c r="N324">
        <v>0</v>
      </c>
      <c r="O324">
        <v>0</v>
      </c>
      <c r="P324">
        <v>0</v>
      </c>
      <c r="Q324">
        <v>0</v>
      </c>
    </row>
    <row r="325" spans="1:17" x14ac:dyDescent="0.25">
      <c r="A325" t="s">
        <v>474</v>
      </c>
      <c r="B325" t="s">
        <v>219</v>
      </c>
      <c r="C325" t="s">
        <v>530</v>
      </c>
      <c r="D325" t="s">
        <v>640</v>
      </c>
      <c r="E325" t="s">
        <v>641</v>
      </c>
      <c r="F325" t="s">
        <v>223</v>
      </c>
      <c r="G325">
        <v>0</v>
      </c>
      <c r="H325">
        <v>0</v>
      </c>
      <c r="I325">
        <v>0</v>
      </c>
      <c r="J325" s="9">
        <v>-843.34</v>
      </c>
      <c r="K325">
        <v>1</v>
      </c>
      <c r="L325">
        <v>0</v>
      </c>
      <c r="M325">
        <v>843.34</v>
      </c>
      <c r="N325">
        <v>0</v>
      </c>
      <c r="O325">
        <v>0</v>
      </c>
      <c r="P325">
        <v>0</v>
      </c>
      <c r="Q325">
        <v>0</v>
      </c>
    </row>
    <row r="326" spans="1:17" x14ac:dyDescent="0.25">
      <c r="A326" t="s">
        <v>474</v>
      </c>
      <c r="B326" t="s">
        <v>219</v>
      </c>
      <c r="C326" t="s">
        <v>251</v>
      </c>
      <c r="D326" t="s">
        <v>640</v>
      </c>
      <c r="E326" t="s">
        <v>641</v>
      </c>
      <c r="F326" t="s">
        <v>223</v>
      </c>
      <c r="G326">
        <v>0</v>
      </c>
      <c r="H326">
        <v>0</v>
      </c>
      <c r="I326">
        <v>0</v>
      </c>
      <c r="J326" s="9">
        <v>-772.56</v>
      </c>
      <c r="K326">
        <v>1</v>
      </c>
      <c r="L326">
        <v>0</v>
      </c>
      <c r="M326">
        <v>772.56</v>
      </c>
      <c r="N326">
        <v>0</v>
      </c>
      <c r="O326">
        <v>0</v>
      </c>
      <c r="P326">
        <v>0</v>
      </c>
      <c r="Q326">
        <v>0</v>
      </c>
    </row>
    <row r="327" spans="1:17" x14ac:dyDescent="0.25">
      <c r="A327" t="s">
        <v>474</v>
      </c>
      <c r="B327" t="s">
        <v>219</v>
      </c>
      <c r="C327" t="s">
        <v>593</v>
      </c>
      <c r="D327" t="s">
        <v>640</v>
      </c>
      <c r="E327" t="s">
        <v>641</v>
      </c>
      <c r="F327" t="s">
        <v>223</v>
      </c>
      <c r="G327">
        <v>0</v>
      </c>
      <c r="H327">
        <v>0</v>
      </c>
      <c r="I327">
        <v>0</v>
      </c>
      <c r="J327" s="9">
        <v>-665.06</v>
      </c>
      <c r="K327">
        <v>1</v>
      </c>
      <c r="L327">
        <v>0</v>
      </c>
      <c r="M327">
        <v>665.06</v>
      </c>
      <c r="N327">
        <v>0</v>
      </c>
      <c r="O327">
        <v>0</v>
      </c>
      <c r="P327">
        <v>0</v>
      </c>
      <c r="Q327">
        <v>0</v>
      </c>
    </row>
    <row r="328" spans="1:17" x14ac:dyDescent="0.25">
      <c r="A328" t="s">
        <v>474</v>
      </c>
      <c r="B328" t="s">
        <v>219</v>
      </c>
      <c r="C328" t="s">
        <v>581</v>
      </c>
      <c r="D328" t="s">
        <v>640</v>
      </c>
      <c r="E328" t="s">
        <v>641</v>
      </c>
      <c r="F328" t="s">
        <v>223</v>
      </c>
      <c r="G328">
        <v>0</v>
      </c>
      <c r="H328">
        <v>0</v>
      </c>
      <c r="I328">
        <v>0</v>
      </c>
      <c r="J328" s="9">
        <v>-675.14</v>
      </c>
      <c r="K328">
        <v>1</v>
      </c>
      <c r="L328">
        <v>0</v>
      </c>
      <c r="M328">
        <v>675.14</v>
      </c>
      <c r="N328">
        <v>0</v>
      </c>
      <c r="O328">
        <v>0</v>
      </c>
      <c r="P328">
        <v>0</v>
      </c>
      <c r="Q328">
        <v>0</v>
      </c>
    </row>
    <row r="329" spans="1:17" x14ac:dyDescent="0.25">
      <c r="A329" t="s">
        <v>474</v>
      </c>
      <c r="B329" t="s">
        <v>219</v>
      </c>
      <c r="C329" t="s">
        <v>600</v>
      </c>
      <c r="D329" t="s">
        <v>640</v>
      </c>
      <c r="E329" t="s">
        <v>641</v>
      </c>
      <c r="F329" t="s">
        <v>223</v>
      </c>
      <c r="G329">
        <v>0</v>
      </c>
      <c r="H329">
        <v>0</v>
      </c>
      <c r="I329">
        <v>0</v>
      </c>
      <c r="J329" s="9">
        <v>-660.3</v>
      </c>
      <c r="K329">
        <v>1</v>
      </c>
      <c r="L329">
        <v>0</v>
      </c>
      <c r="M329">
        <v>660.3</v>
      </c>
      <c r="N329">
        <v>0</v>
      </c>
      <c r="O329">
        <v>0</v>
      </c>
      <c r="P329">
        <v>0</v>
      </c>
      <c r="Q329">
        <v>0</v>
      </c>
    </row>
    <row r="330" spans="1:17" x14ac:dyDescent="0.25">
      <c r="A330" t="s">
        <v>474</v>
      </c>
      <c r="B330" t="s">
        <v>219</v>
      </c>
      <c r="C330" t="s">
        <v>487</v>
      </c>
      <c r="D330" t="s">
        <v>642</v>
      </c>
      <c r="E330" t="s">
        <v>643</v>
      </c>
      <c r="F330" t="s">
        <v>223</v>
      </c>
      <c r="G330">
        <v>0</v>
      </c>
      <c r="H330">
        <v>0</v>
      </c>
      <c r="I330">
        <v>0</v>
      </c>
      <c r="J330" s="9">
        <v>-1839.52</v>
      </c>
      <c r="K330">
        <v>1</v>
      </c>
      <c r="L330">
        <v>0</v>
      </c>
      <c r="M330">
        <v>1839.52</v>
      </c>
      <c r="N330">
        <v>0</v>
      </c>
      <c r="O330">
        <v>0</v>
      </c>
      <c r="P330">
        <v>0</v>
      </c>
      <c r="Q330">
        <v>0</v>
      </c>
    </row>
    <row r="331" spans="1:17" x14ac:dyDescent="0.25">
      <c r="A331" t="s">
        <v>474</v>
      </c>
      <c r="B331" t="s">
        <v>219</v>
      </c>
      <c r="C331" t="s">
        <v>323</v>
      </c>
      <c r="D331" t="s">
        <v>642</v>
      </c>
      <c r="E331" t="s">
        <v>643</v>
      </c>
      <c r="F331" t="s">
        <v>223</v>
      </c>
      <c r="G331">
        <v>0</v>
      </c>
      <c r="H331">
        <v>0</v>
      </c>
      <c r="I331">
        <v>0</v>
      </c>
      <c r="J331" s="9">
        <v>-1716.35</v>
      </c>
      <c r="K331">
        <v>1</v>
      </c>
      <c r="L331">
        <v>0</v>
      </c>
      <c r="M331">
        <v>1716.35</v>
      </c>
      <c r="N331">
        <v>0</v>
      </c>
      <c r="O331">
        <v>0</v>
      </c>
      <c r="P331">
        <v>0</v>
      </c>
      <c r="Q331">
        <v>0</v>
      </c>
    </row>
    <row r="332" spans="1:17" x14ac:dyDescent="0.25">
      <c r="A332" t="s">
        <v>474</v>
      </c>
      <c r="B332" t="s">
        <v>219</v>
      </c>
      <c r="C332" t="s">
        <v>498</v>
      </c>
      <c r="D332" t="s">
        <v>642</v>
      </c>
      <c r="E332" t="s">
        <v>643</v>
      </c>
      <c r="F332" t="s">
        <v>223</v>
      </c>
      <c r="G332">
        <v>0</v>
      </c>
      <c r="H332">
        <v>0</v>
      </c>
      <c r="I332">
        <v>0</v>
      </c>
      <c r="J332" s="9">
        <v>-1494.6</v>
      </c>
      <c r="K332">
        <v>1</v>
      </c>
      <c r="L332">
        <v>0</v>
      </c>
      <c r="M332">
        <v>1494.6</v>
      </c>
      <c r="N332">
        <v>0</v>
      </c>
      <c r="O332">
        <v>0</v>
      </c>
      <c r="P332">
        <v>0</v>
      </c>
      <c r="Q332">
        <v>0</v>
      </c>
    </row>
    <row r="333" spans="1:17" x14ac:dyDescent="0.25">
      <c r="A333" t="s">
        <v>474</v>
      </c>
      <c r="B333" t="s">
        <v>219</v>
      </c>
      <c r="C333" t="s">
        <v>530</v>
      </c>
      <c r="D333" t="s">
        <v>642</v>
      </c>
      <c r="E333" t="s">
        <v>643</v>
      </c>
      <c r="F333" t="s">
        <v>223</v>
      </c>
      <c r="G333">
        <v>0</v>
      </c>
      <c r="H333">
        <v>0</v>
      </c>
      <c r="I333">
        <v>0</v>
      </c>
      <c r="J333" s="9">
        <v>-1767.42</v>
      </c>
      <c r="K333">
        <v>1</v>
      </c>
      <c r="L333">
        <v>0</v>
      </c>
      <c r="M333">
        <v>1767.42</v>
      </c>
      <c r="N333">
        <v>0</v>
      </c>
      <c r="O333">
        <v>0</v>
      </c>
      <c r="P333">
        <v>0</v>
      </c>
      <c r="Q333">
        <v>0</v>
      </c>
    </row>
    <row r="334" spans="1:17" x14ac:dyDescent="0.25">
      <c r="A334" t="s">
        <v>474</v>
      </c>
      <c r="B334" t="s">
        <v>219</v>
      </c>
      <c r="C334" t="s">
        <v>251</v>
      </c>
      <c r="D334" t="s">
        <v>642</v>
      </c>
      <c r="E334" t="s">
        <v>643</v>
      </c>
      <c r="F334" t="s">
        <v>223</v>
      </c>
      <c r="G334">
        <v>0</v>
      </c>
      <c r="H334">
        <v>0</v>
      </c>
      <c r="I334">
        <v>0</v>
      </c>
      <c r="J334" s="9">
        <v>-1393.84</v>
      </c>
      <c r="K334">
        <v>1</v>
      </c>
      <c r="L334">
        <v>0</v>
      </c>
      <c r="M334">
        <v>1393.84</v>
      </c>
      <c r="N334">
        <v>0</v>
      </c>
      <c r="O334">
        <v>0</v>
      </c>
      <c r="P334">
        <v>0</v>
      </c>
      <c r="Q334">
        <v>0</v>
      </c>
    </row>
    <row r="335" spans="1:17" x14ac:dyDescent="0.25">
      <c r="A335" t="s">
        <v>474</v>
      </c>
      <c r="B335" t="s">
        <v>219</v>
      </c>
      <c r="C335" t="s">
        <v>553</v>
      </c>
      <c r="D335" t="s">
        <v>642</v>
      </c>
      <c r="E335" t="s">
        <v>643</v>
      </c>
      <c r="F335" t="s">
        <v>223</v>
      </c>
      <c r="G335">
        <v>0</v>
      </c>
      <c r="H335">
        <v>0</v>
      </c>
      <c r="I335">
        <v>0</v>
      </c>
      <c r="J335" s="9">
        <v>-1273.1300000000001</v>
      </c>
      <c r="K335">
        <v>1</v>
      </c>
      <c r="L335">
        <v>0</v>
      </c>
      <c r="M335">
        <v>1273.1300000000001</v>
      </c>
      <c r="N335">
        <v>0</v>
      </c>
      <c r="O335">
        <v>0</v>
      </c>
      <c r="P335">
        <v>0</v>
      </c>
      <c r="Q335">
        <v>0</v>
      </c>
    </row>
    <row r="336" spans="1:17" x14ac:dyDescent="0.25">
      <c r="A336" t="s">
        <v>474</v>
      </c>
      <c r="B336" t="s">
        <v>219</v>
      </c>
      <c r="C336" t="s">
        <v>584</v>
      </c>
      <c r="D336" t="s">
        <v>642</v>
      </c>
      <c r="E336" t="s">
        <v>643</v>
      </c>
      <c r="F336" t="s">
        <v>223</v>
      </c>
      <c r="G336">
        <v>0</v>
      </c>
      <c r="H336">
        <v>0</v>
      </c>
      <c r="I336">
        <v>0</v>
      </c>
      <c r="J336" s="9">
        <v>-1614</v>
      </c>
      <c r="K336">
        <v>1</v>
      </c>
      <c r="L336">
        <v>0</v>
      </c>
      <c r="M336">
        <v>1614</v>
      </c>
      <c r="N336">
        <v>0</v>
      </c>
      <c r="O336">
        <v>0</v>
      </c>
      <c r="P336">
        <v>0</v>
      </c>
      <c r="Q336">
        <v>0</v>
      </c>
    </row>
    <row r="337" spans="1:17" x14ac:dyDescent="0.25">
      <c r="A337" t="s">
        <v>474</v>
      </c>
      <c r="B337" t="s">
        <v>219</v>
      </c>
      <c r="C337" t="s">
        <v>581</v>
      </c>
      <c r="D337" t="s">
        <v>644</v>
      </c>
      <c r="E337" t="s">
        <v>645</v>
      </c>
      <c r="F337" t="s">
        <v>223</v>
      </c>
      <c r="G337">
        <v>0</v>
      </c>
      <c r="H337">
        <v>0</v>
      </c>
      <c r="I337">
        <v>0</v>
      </c>
      <c r="J337" s="9">
        <v>-22.62</v>
      </c>
      <c r="K337">
        <v>1</v>
      </c>
      <c r="L337">
        <v>0</v>
      </c>
      <c r="M337">
        <v>22.62</v>
      </c>
      <c r="N337">
        <v>0</v>
      </c>
      <c r="O337">
        <v>0</v>
      </c>
      <c r="P337">
        <v>0</v>
      </c>
      <c r="Q337">
        <v>0</v>
      </c>
    </row>
    <row r="338" spans="1:17" x14ac:dyDescent="0.25">
      <c r="A338" t="s">
        <v>474</v>
      </c>
      <c r="B338" t="s">
        <v>219</v>
      </c>
      <c r="C338" t="s">
        <v>600</v>
      </c>
      <c r="D338" t="s">
        <v>644</v>
      </c>
      <c r="E338" t="s">
        <v>645</v>
      </c>
      <c r="F338" t="s">
        <v>223</v>
      </c>
      <c r="G338">
        <v>0</v>
      </c>
      <c r="H338">
        <v>0</v>
      </c>
      <c r="I338">
        <v>0</v>
      </c>
      <c r="J338" s="9">
        <v>-801.18</v>
      </c>
      <c r="K338">
        <v>1</v>
      </c>
      <c r="L338">
        <v>0</v>
      </c>
      <c r="M338">
        <v>801.18</v>
      </c>
      <c r="N338">
        <v>0</v>
      </c>
      <c r="O338">
        <v>0</v>
      </c>
      <c r="P338">
        <v>0</v>
      </c>
      <c r="Q338">
        <v>0</v>
      </c>
    </row>
    <row r="339" spans="1:17" x14ac:dyDescent="0.25">
      <c r="A339" t="s">
        <v>474</v>
      </c>
      <c r="B339" t="s">
        <v>219</v>
      </c>
      <c r="C339" t="s">
        <v>444</v>
      </c>
      <c r="D339" t="s">
        <v>644</v>
      </c>
      <c r="E339" t="s">
        <v>645</v>
      </c>
      <c r="F339" t="s">
        <v>223</v>
      </c>
      <c r="G339">
        <v>0</v>
      </c>
      <c r="H339">
        <v>0</v>
      </c>
      <c r="I339">
        <v>0</v>
      </c>
      <c r="J339" s="9">
        <v>-15486.27</v>
      </c>
      <c r="K339">
        <v>1</v>
      </c>
      <c r="L339">
        <v>0</v>
      </c>
      <c r="M339">
        <v>15486.27</v>
      </c>
      <c r="N339">
        <v>0</v>
      </c>
      <c r="O339">
        <v>0</v>
      </c>
      <c r="P339">
        <v>0</v>
      </c>
      <c r="Q339">
        <v>0</v>
      </c>
    </row>
    <row r="340" spans="1:17" x14ac:dyDescent="0.25">
      <c r="A340" t="s">
        <v>474</v>
      </c>
      <c r="B340" t="s">
        <v>219</v>
      </c>
      <c r="C340" t="s">
        <v>323</v>
      </c>
      <c r="D340" t="s">
        <v>646</v>
      </c>
      <c r="E340" t="s">
        <v>647</v>
      </c>
      <c r="F340" t="s">
        <v>223</v>
      </c>
      <c r="G340">
        <v>0</v>
      </c>
      <c r="H340">
        <v>0</v>
      </c>
      <c r="I340">
        <v>0</v>
      </c>
      <c r="J340" s="9">
        <v>-61.6</v>
      </c>
      <c r="K340">
        <v>1</v>
      </c>
      <c r="L340">
        <v>0</v>
      </c>
      <c r="M340">
        <v>61.6</v>
      </c>
      <c r="N340">
        <v>0</v>
      </c>
      <c r="O340">
        <v>0</v>
      </c>
      <c r="P340">
        <v>0</v>
      </c>
      <c r="Q340">
        <v>0</v>
      </c>
    </row>
    <row r="341" spans="1:17" x14ac:dyDescent="0.25">
      <c r="A341" t="s">
        <v>474</v>
      </c>
      <c r="B341" t="s">
        <v>219</v>
      </c>
      <c r="C341" t="s">
        <v>498</v>
      </c>
      <c r="D341" t="s">
        <v>646</v>
      </c>
      <c r="E341" t="s">
        <v>647</v>
      </c>
      <c r="F341" t="s">
        <v>223</v>
      </c>
      <c r="G341">
        <v>0</v>
      </c>
      <c r="H341">
        <v>0</v>
      </c>
      <c r="I341">
        <v>0</v>
      </c>
      <c r="J341" s="9">
        <v>-177.15</v>
      </c>
      <c r="K341">
        <v>1</v>
      </c>
      <c r="L341">
        <v>0</v>
      </c>
      <c r="M341">
        <v>177.15</v>
      </c>
      <c r="N341">
        <v>0</v>
      </c>
      <c r="O341">
        <v>0</v>
      </c>
      <c r="P341">
        <v>0</v>
      </c>
      <c r="Q341">
        <v>0</v>
      </c>
    </row>
    <row r="342" spans="1:17" x14ac:dyDescent="0.25">
      <c r="A342" t="s">
        <v>474</v>
      </c>
      <c r="B342" t="s">
        <v>219</v>
      </c>
      <c r="C342" t="s">
        <v>530</v>
      </c>
      <c r="D342" t="s">
        <v>646</v>
      </c>
      <c r="E342" t="s">
        <v>647</v>
      </c>
      <c r="F342" t="s">
        <v>223</v>
      </c>
      <c r="G342">
        <v>0</v>
      </c>
      <c r="H342">
        <v>0</v>
      </c>
      <c r="I342">
        <v>0</v>
      </c>
      <c r="J342" s="9">
        <v>-325.18</v>
      </c>
      <c r="K342">
        <v>1</v>
      </c>
      <c r="L342">
        <v>0</v>
      </c>
      <c r="M342">
        <v>325.18</v>
      </c>
      <c r="N342">
        <v>0</v>
      </c>
      <c r="O342">
        <v>0</v>
      </c>
      <c r="P342">
        <v>0</v>
      </c>
      <c r="Q342">
        <v>0</v>
      </c>
    </row>
    <row r="343" spans="1:17" x14ac:dyDescent="0.25">
      <c r="A343" t="s">
        <v>474</v>
      </c>
      <c r="B343" t="s">
        <v>219</v>
      </c>
      <c r="C343" t="s">
        <v>251</v>
      </c>
      <c r="D343" t="s">
        <v>646</v>
      </c>
      <c r="E343" t="s">
        <v>647</v>
      </c>
      <c r="F343" t="s">
        <v>223</v>
      </c>
      <c r="G343">
        <v>0</v>
      </c>
      <c r="H343">
        <v>0</v>
      </c>
      <c r="I343">
        <v>0</v>
      </c>
      <c r="J343" s="9">
        <v>-96.41</v>
      </c>
      <c r="K343">
        <v>1</v>
      </c>
      <c r="L343">
        <v>0</v>
      </c>
      <c r="M343">
        <v>96.41</v>
      </c>
      <c r="N343">
        <v>0</v>
      </c>
      <c r="O343">
        <v>0</v>
      </c>
      <c r="P343">
        <v>0</v>
      </c>
      <c r="Q343">
        <v>0</v>
      </c>
    </row>
    <row r="344" spans="1:17" x14ac:dyDescent="0.25">
      <c r="A344" t="s">
        <v>474</v>
      </c>
      <c r="B344" t="s">
        <v>219</v>
      </c>
      <c r="C344" t="s">
        <v>553</v>
      </c>
      <c r="D344" t="s">
        <v>646</v>
      </c>
      <c r="E344" t="s">
        <v>647</v>
      </c>
      <c r="F344" t="s">
        <v>223</v>
      </c>
      <c r="G344">
        <v>0</v>
      </c>
      <c r="H344">
        <v>0</v>
      </c>
      <c r="I344">
        <v>0</v>
      </c>
      <c r="J344" s="9">
        <v>-87.36</v>
      </c>
      <c r="K344">
        <v>1</v>
      </c>
      <c r="L344">
        <v>0</v>
      </c>
      <c r="M344">
        <v>87.36</v>
      </c>
      <c r="N344">
        <v>0</v>
      </c>
      <c r="O344">
        <v>0</v>
      </c>
      <c r="P344">
        <v>0</v>
      </c>
      <c r="Q344">
        <v>0</v>
      </c>
    </row>
    <row r="345" spans="1:17" x14ac:dyDescent="0.25">
      <c r="A345" t="s">
        <v>474</v>
      </c>
      <c r="B345" t="s">
        <v>219</v>
      </c>
      <c r="C345" t="s">
        <v>584</v>
      </c>
      <c r="D345" t="s">
        <v>646</v>
      </c>
      <c r="E345" t="s">
        <v>647</v>
      </c>
      <c r="F345" t="s">
        <v>223</v>
      </c>
      <c r="G345">
        <v>0</v>
      </c>
      <c r="H345">
        <v>0</v>
      </c>
      <c r="I345">
        <v>0</v>
      </c>
      <c r="J345" s="9">
        <v>-3555.47</v>
      </c>
      <c r="K345">
        <v>1</v>
      </c>
      <c r="L345">
        <v>0</v>
      </c>
      <c r="M345">
        <v>3555.47</v>
      </c>
      <c r="N345">
        <v>0</v>
      </c>
      <c r="O345">
        <v>0</v>
      </c>
      <c r="P345">
        <v>0</v>
      </c>
      <c r="Q345">
        <v>0</v>
      </c>
    </row>
    <row r="346" spans="1:17" x14ac:dyDescent="0.25">
      <c r="A346" t="s">
        <v>474</v>
      </c>
      <c r="B346" t="s">
        <v>219</v>
      </c>
      <c r="C346" t="s">
        <v>600</v>
      </c>
      <c r="D346" t="s">
        <v>646</v>
      </c>
      <c r="E346" t="s">
        <v>647</v>
      </c>
      <c r="F346" t="s">
        <v>223</v>
      </c>
      <c r="G346">
        <v>0</v>
      </c>
      <c r="H346">
        <v>0</v>
      </c>
      <c r="I346">
        <v>0</v>
      </c>
      <c r="J346" s="9">
        <v>-1561.66</v>
      </c>
      <c r="K346">
        <v>1</v>
      </c>
      <c r="L346">
        <v>0</v>
      </c>
      <c r="M346">
        <v>1561.66</v>
      </c>
      <c r="N346">
        <v>0</v>
      </c>
      <c r="O346">
        <v>0</v>
      </c>
      <c r="P346">
        <v>0</v>
      </c>
      <c r="Q346">
        <v>0</v>
      </c>
    </row>
    <row r="347" spans="1:17" x14ac:dyDescent="0.25">
      <c r="A347" t="s">
        <v>474</v>
      </c>
      <c r="B347" t="s">
        <v>219</v>
      </c>
      <c r="C347" t="s">
        <v>418</v>
      </c>
      <c r="D347" t="s">
        <v>646</v>
      </c>
      <c r="E347" t="s">
        <v>647</v>
      </c>
      <c r="F347" t="s">
        <v>223</v>
      </c>
      <c r="G347">
        <v>0</v>
      </c>
      <c r="H347">
        <v>0</v>
      </c>
      <c r="I347">
        <v>0</v>
      </c>
      <c r="J347" s="9">
        <v>-4519.32</v>
      </c>
      <c r="K347">
        <v>1</v>
      </c>
      <c r="L347">
        <v>0</v>
      </c>
      <c r="M347">
        <v>4519.32</v>
      </c>
      <c r="N347">
        <v>0</v>
      </c>
      <c r="O347">
        <v>0</v>
      </c>
      <c r="P347">
        <v>0</v>
      </c>
      <c r="Q347">
        <v>0</v>
      </c>
    </row>
    <row r="348" spans="1:17" x14ac:dyDescent="0.25">
      <c r="A348" t="s">
        <v>474</v>
      </c>
      <c r="B348" t="s">
        <v>219</v>
      </c>
      <c r="C348" t="s">
        <v>323</v>
      </c>
      <c r="D348" t="s">
        <v>648</v>
      </c>
      <c r="E348" t="s">
        <v>649</v>
      </c>
      <c r="F348" t="s">
        <v>223</v>
      </c>
      <c r="G348">
        <v>0</v>
      </c>
      <c r="H348">
        <v>0</v>
      </c>
      <c r="I348">
        <v>0</v>
      </c>
      <c r="J348" s="9">
        <v>-21.42</v>
      </c>
      <c r="K348">
        <v>1</v>
      </c>
      <c r="L348">
        <v>0</v>
      </c>
      <c r="M348">
        <v>21.42</v>
      </c>
      <c r="N348">
        <v>0</v>
      </c>
      <c r="O348">
        <v>0</v>
      </c>
      <c r="P348">
        <v>0</v>
      </c>
      <c r="Q348">
        <v>0</v>
      </c>
    </row>
    <row r="349" spans="1:17" x14ac:dyDescent="0.25">
      <c r="A349" t="s">
        <v>474</v>
      </c>
      <c r="B349" t="s">
        <v>219</v>
      </c>
      <c r="C349" t="s">
        <v>498</v>
      </c>
      <c r="D349" t="s">
        <v>648</v>
      </c>
      <c r="E349" t="s">
        <v>649</v>
      </c>
      <c r="F349" t="s">
        <v>223</v>
      </c>
      <c r="G349">
        <v>0</v>
      </c>
      <c r="H349">
        <v>0</v>
      </c>
      <c r="I349">
        <v>0</v>
      </c>
      <c r="J349" s="9">
        <v>-20.16</v>
      </c>
      <c r="K349">
        <v>1</v>
      </c>
      <c r="L349">
        <v>0</v>
      </c>
      <c r="M349">
        <v>20.16</v>
      </c>
      <c r="N349">
        <v>0</v>
      </c>
      <c r="O349">
        <v>0</v>
      </c>
      <c r="P349">
        <v>0</v>
      </c>
      <c r="Q349">
        <v>0</v>
      </c>
    </row>
    <row r="350" spans="1:17" x14ac:dyDescent="0.25">
      <c r="A350" t="s">
        <v>474</v>
      </c>
      <c r="B350" t="s">
        <v>219</v>
      </c>
      <c r="C350" t="s">
        <v>530</v>
      </c>
      <c r="D350" t="s">
        <v>648</v>
      </c>
      <c r="E350" t="s">
        <v>649</v>
      </c>
      <c r="F350" t="s">
        <v>223</v>
      </c>
      <c r="G350">
        <v>0</v>
      </c>
      <c r="H350">
        <v>0</v>
      </c>
      <c r="I350">
        <v>0</v>
      </c>
      <c r="J350" s="9">
        <v>-18.48</v>
      </c>
      <c r="K350">
        <v>1</v>
      </c>
      <c r="L350">
        <v>0</v>
      </c>
      <c r="M350">
        <v>18.48</v>
      </c>
      <c r="N350">
        <v>0</v>
      </c>
      <c r="O350">
        <v>0</v>
      </c>
      <c r="P350">
        <v>0</v>
      </c>
      <c r="Q350">
        <v>0</v>
      </c>
    </row>
    <row r="351" spans="1:17" x14ac:dyDescent="0.25">
      <c r="A351" t="s">
        <v>474</v>
      </c>
      <c r="B351" t="s">
        <v>219</v>
      </c>
      <c r="C351" t="s">
        <v>251</v>
      </c>
      <c r="D351" t="s">
        <v>648</v>
      </c>
      <c r="E351" t="s">
        <v>649</v>
      </c>
      <c r="F351" t="s">
        <v>223</v>
      </c>
      <c r="G351">
        <v>0</v>
      </c>
      <c r="H351">
        <v>0</v>
      </c>
      <c r="I351">
        <v>0</v>
      </c>
      <c r="J351" s="9">
        <v>-20.48</v>
      </c>
      <c r="K351">
        <v>1</v>
      </c>
      <c r="L351">
        <v>0</v>
      </c>
      <c r="M351">
        <v>20.48</v>
      </c>
      <c r="N351">
        <v>0</v>
      </c>
      <c r="O351">
        <v>0</v>
      </c>
      <c r="P351">
        <v>0</v>
      </c>
      <c r="Q351">
        <v>0</v>
      </c>
    </row>
    <row r="352" spans="1:17" x14ac:dyDescent="0.25">
      <c r="A352" t="s">
        <v>474</v>
      </c>
      <c r="B352" t="s">
        <v>219</v>
      </c>
      <c r="C352" t="s">
        <v>553</v>
      </c>
      <c r="D352" t="s">
        <v>648</v>
      </c>
      <c r="E352" t="s">
        <v>649</v>
      </c>
      <c r="F352" t="s">
        <v>223</v>
      </c>
      <c r="G352">
        <v>0</v>
      </c>
      <c r="H352">
        <v>0</v>
      </c>
      <c r="I352">
        <v>0</v>
      </c>
      <c r="J352" s="9">
        <v>-21.94</v>
      </c>
      <c r="K352">
        <v>1</v>
      </c>
      <c r="L352">
        <v>0</v>
      </c>
      <c r="M352">
        <v>21.94</v>
      </c>
      <c r="N352">
        <v>0</v>
      </c>
      <c r="O352">
        <v>0</v>
      </c>
      <c r="P352">
        <v>0</v>
      </c>
      <c r="Q352">
        <v>0</v>
      </c>
    </row>
    <row r="353" spans="1:17" x14ac:dyDescent="0.25">
      <c r="A353" t="s">
        <v>474</v>
      </c>
      <c r="B353" t="s">
        <v>219</v>
      </c>
      <c r="C353" t="s">
        <v>418</v>
      </c>
      <c r="D353" t="s">
        <v>648</v>
      </c>
      <c r="E353" t="s">
        <v>649</v>
      </c>
      <c r="F353" t="s">
        <v>223</v>
      </c>
      <c r="G353">
        <v>0</v>
      </c>
      <c r="H353">
        <v>0</v>
      </c>
      <c r="I353">
        <v>0</v>
      </c>
      <c r="J353" s="9">
        <v>-46901.81</v>
      </c>
      <c r="K353">
        <v>1</v>
      </c>
      <c r="L353">
        <v>0</v>
      </c>
      <c r="M353">
        <v>46901.81</v>
      </c>
      <c r="N353">
        <v>0</v>
      </c>
      <c r="O353">
        <v>0</v>
      </c>
      <c r="P353">
        <v>0</v>
      </c>
      <c r="Q353">
        <v>0</v>
      </c>
    </row>
    <row r="354" spans="1:17" x14ac:dyDescent="0.25">
      <c r="A354" t="s">
        <v>474</v>
      </c>
      <c r="B354" t="s">
        <v>219</v>
      </c>
      <c r="C354" t="s">
        <v>487</v>
      </c>
      <c r="D354" t="s">
        <v>650</v>
      </c>
      <c r="E354" t="s">
        <v>651</v>
      </c>
      <c r="F354" t="s">
        <v>223</v>
      </c>
      <c r="G354">
        <v>0</v>
      </c>
      <c r="H354">
        <v>0</v>
      </c>
      <c r="I354">
        <v>0</v>
      </c>
      <c r="J354" s="9">
        <v>-2448.71</v>
      </c>
      <c r="K354">
        <v>1</v>
      </c>
      <c r="L354">
        <v>0</v>
      </c>
      <c r="M354">
        <v>2448.71</v>
      </c>
      <c r="N354">
        <v>0</v>
      </c>
      <c r="O354">
        <v>0</v>
      </c>
      <c r="P354">
        <v>0</v>
      </c>
      <c r="Q354">
        <v>0</v>
      </c>
    </row>
    <row r="355" spans="1:17" x14ac:dyDescent="0.25">
      <c r="A355" t="s">
        <v>474</v>
      </c>
      <c r="B355" t="s">
        <v>219</v>
      </c>
      <c r="C355" t="s">
        <v>581</v>
      </c>
      <c r="D355" t="s">
        <v>650</v>
      </c>
      <c r="E355" t="s">
        <v>651</v>
      </c>
      <c r="F355" t="s">
        <v>223</v>
      </c>
      <c r="G355">
        <v>0</v>
      </c>
      <c r="H355">
        <v>0</v>
      </c>
      <c r="I355">
        <v>0</v>
      </c>
      <c r="J355" s="9">
        <v>-795.78</v>
      </c>
      <c r="K355">
        <v>1</v>
      </c>
      <c r="L355">
        <v>0</v>
      </c>
      <c r="M355">
        <v>795.78</v>
      </c>
      <c r="N355">
        <v>0</v>
      </c>
      <c r="O355">
        <v>0</v>
      </c>
      <c r="P355">
        <v>0</v>
      </c>
      <c r="Q355">
        <v>0</v>
      </c>
    </row>
    <row r="356" spans="1:17" x14ac:dyDescent="0.25">
      <c r="A356" t="s">
        <v>474</v>
      </c>
      <c r="B356" t="s">
        <v>219</v>
      </c>
      <c r="C356" t="s">
        <v>600</v>
      </c>
      <c r="D356" t="s">
        <v>650</v>
      </c>
      <c r="E356" t="s">
        <v>651</v>
      </c>
      <c r="F356" t="s">
        <v>223</v>
      </c>
      <c r="G356">
        <v>0</v>
      </c>
      <c r="H356">
        <v>0</v>
      </c>
      <c r="I356">
        <v>0</v>
      </c>
      <c r="J356" s="9">
        <v>-949.33</v>
      </c>
      <c r="K356">
        <v>1</v>
      </c>
      <c r="L356">
        <v>0</v>
      </c>
      <c r="M356">
        <v>949.33</v>
      </c>
      <c r="N356">
        <v>0</v>
      </c>
      <c r="O356">
        <v>0</v>
      </c>
      <c r="P356">
        <v>0</v>
      </c>
      <c r="Q356">
        <v>0</v>
      </c>
    </row>
    <row r="357" spans="1:17" x14ac:dyDescent="0.25">
      <c r="A357" t="s">
        <v>474</v>
      </c>
      <c r="B357" t="s">
        <v>219</v>
      </c>
      <c r="C357" t="s">
        <v>444</v>
      </c>
      <c r="D357" t="s">
        <v>652</v>
      </c>
      <c r="E357" t="s">
        <v>653</v>
      </c>
      <c r="F357" t="s">
        <v>223</v>
      </c>
      <c r="G357">
        <v>0</v>
      </c>
      <c r="H357">
        <v>0</v>
      </c>
      <c r="I357">
        <v>0</v>
      </c>
      <c r="J357" s="9">
        <v>-11687.44</v>
      </c>
      <c r="K357">
        <v>1</v>
      </c>
      <c r="L357">
        <v>0</v>
      </c>
      <c r="M357">
        <v>11687.44</v>
      </c>
      <c r="N357">
        <v>0</v>
      </c>
      <c r="O357">
        <v>0</v>
      </c>
      <c r="P357">
        <v>0</v>
      </c>
      <c r="Q357">
        <v>0</v>
      </c>
    </row>
    <row r="358" spans="1:17" x14ac:dyDescent="0.25">
      <c r="A358" t="s">
        <v>474</v>
      </c>
      <c r="B358" t="s">
        <v>219</v>
      </c>
      <c r="C358" t="s">
        <v>654</v>
      </c>
      <c r="D358" t="s">
        <v>655</v>
      </c>
      <c r="E358" t="s">
        <v>656</v>
      </c>
      <c r="F358" t="s">
        <v>223</v>
      </c>
      <c r="G358">
        <v>0</v>
      </c>
      <c r="H358">
        <v>0</v>
      </c>
      <c r="I358">
        <v>0</v>
      </c>
      <c r="J358" s="9">
        <v>-39639.72</v>
      </c>
      <c r="K358">
        <v>1</v>
      </c>
      <c r="L358">
        <v>0</v>
      </c>
      <c r="M358">
        <v>39639.72</v>
      </c>
      <c r="N358">
        <v>0</v>
      </c>
      <c r="O358">
        <v>0</v>
      </c>
      <c r="P358">
        <v>0</v>
      </c>
      <c r="Q358">
        <v>0</v>
      </c>
    </row>
    <row r="359" spans="1:17" x14ac:dyDescent="0.25">
      <c r="A359" t="s">
        <v>474</v>
      </c>
      <c r="B359" t="s">
        <v>219</v>
      </c>
      <c r="C359" t="s">
        <v>444</v>
      </c>
      <c r="D359" t="s">
        <v>657</v>
      </c>
      <c r="E359" t="s">
        <v>658</v>
      </c>
      <c r="F359" t="s">
        <v>223</v>
      </c>
      <c r="G359">
        <v>0</v>
      </c>
      <c r="H359">
        <v>0</v>
      </c>
      <c r="I359">
        <v>0</v>
      </c>
      <c r="J359" s="9">
        <v>-58252.12</v>
      </c>
      <c r="K359">
        <v>1</v>
      </c>
      <c r="L359">
        <v>0</v>
      </c>
      <c r="M359">
        <v>58252.12</v>
      </c>
      <c r="N359">
        <v>0</v>
      </c>
      <c r="O359">
        <v>0</v>
      </c>
      <c r="P359">
        <v>0</v>
      </c>
      <c r="Q359">
        <v>0</v>
      </c>
    </row>
    <row r="360" spans="1:17" x14ac:dyDescent="0.25">
      <c r="A360" t="s">
        <v>474</v>
      </c>
      <c r="B360" t="s">
        <v>219</v>
      </c>
      <c r="C360" t="s">
        <v>487</v>
      </c>
      <c r="D360" t="s">
        <v>659</v>
      </c>
      <c r="E360" t="s">
        <v>660</v>
      </c>
      <c r="F360" t="s">
        <v>223</v>
      </c>
      <c r="G360">
        <v>0</v>
      </c>
      <c r="H360">
        <v>0</v>
      </c>
      <c r="I360">
        <v>0</v>
      </c>
      <c r="J360" s="9">
        <v>-621.99</v>
      </c>
      <c r="K360">
        <v>1</v>
      </c>
      <c r="L360">
        <v>0</v>
      </c>
      <c r="M360">
        <v>621.99</v>
      </c>
      <c r="N360">
        <v>0</v>
      </c>
      <c r="O360">
        <v>0</v>
      </c>
      <c r="P360">
        <v>0</v>
      </c>
      <c r="Q360">
        <v>0</v>
      </c>
    </row>
    <row r="361" spans="1:17" x14ac:dyDescent="0.25">
      <c r="A361" t="s">
        <v>474</v>
      </c>
      <c r="B361" t="s">
        <v>219</v>
      </c>
      <c r="C361" t="s">
        <v>487</v>
      </c>
      <c r="D361" t="s">
        <v>659</v>
      </c>
      <c r="E361" t="s">
        <v>660</v>
      </c>
      <c r="F361" t="s">
        <v>223</v>
      </c>
      <c r="G361">
        <v>0</v>
      </c>
      <c r="H361">
        <v>0</v>
      </c>
      <c r="I361">
        <v>0</v>
      </c>
      <c r="J361" s="9">
        <v>-212.18</v>
      </c>
      <c r="K361">
        <v>1</v>
      </c>
      <c r="L361">
        <v>0</v>
      </c>
      <c r="M361">
        <v>212.18</v>
      </c>
      <c r="N361">
        <v>0</v>
      </c>
      <c r="O361">
        <v>0</v>
      </c>
      <c r="P361">
        <v>0</v>
      </c>
      <c r="Q361">
        <v>0</v>
      </c>
    </row>
    <row r="362" spans="1:17" x14ac:dyDescent="0.25">
      <c r="A362" t="s">
        <v>474</v>
      </c>
      <c r="B362" t="s">
        <v>219</v>
      </c>
      <c r="C362" t="s">
        <v>323</v>
      </c>
      <c r="D362" t="s">
        <v>659</v>
      </c>
      <c r="E362" t="s">
        <v>660</v>
      </c>
      <c r="F362" t="s">
        <v>223</v>
      </c>
      <c r="G362">
        <v>0</v>
      </c>
      <c r="H362">
        <v>0</v>
      </c>
      <c r="I362">
        <v>0</v>
      </c>
      <c r="J362" s="9">
        <v>-228.14</v>
      </c>
      <c r="K362">
        <v>1</v>
      </c>
      <c r="L362">
        <v>0</v>
      </c>
      <c r="M362">
        <v>228.14</v>
      </c>
      <c r="N362">
        <v>0</v>
      </c>
      <c r="O362">
        <v>0</v>
      </c>
      <c r="P362">
        <v>0</v>
      </c>
      <c r="Q362">
        <v>0</v>
      </c>
    </row>
    <row r="363" spans="1:17" x14ac:dyDescent="0.25">
      <c r="A363" t="s">
        <v>474</v>
      </c>
      <c r="B363" t="s">
        <v>219</v>
      </c>
      <c r="C363" t="s">
        <v>498</v>
      </c>
      <c r="D363" t="s">
        <v>659</v>
      </c>
      <c r="E363" t="s">
        <v>660</v>
      </c>
      <c r="F363" t="s">
        <v>223</v>
      </c>
      <c r="G363">
        <v>0</v>
      </c>
      <c r="H363">
        <v>0</v>
      </c>
      <c r="I363">
        <v>0</v>
      </c>
      <c r="J363" s="9">
        <v>-266.14999999999998</v>
      </c>
      <c r="K363">
        <v>1</v>
      </c>
      <c r="L363">
        <v>0</v>
      </c>
      <c r="M363">
        <v>266.14999999999998</v>
      </c>
      <c r="N363">
        <v>0</v>
      </c>
      <c r="O363">
        <v>0</v>
      </c>
      <c r="P363">
        <v>0</v>
      </c>
      <c r="Q363">
        <v>0</v>
      </c>
    </row>
    <row r="364" spans="1:17" x14ac:dyDescent="0.25">
      <c r="A364" t="s">
        <v>474</v>
      </c>
      <c r="B364" t="s">
        <v>219</v>
      </c>
      <c r="C364" t="s">
        <v>530</v>
      </c>
      <c r="D364" t="s">
        <v>659</v>
      </c>
      <c r="E364" t="s">
        <v>660</v>
      </c>
      <c r="F364" t="s">
        <v>223</v>
      </c>
      <c r="G364">
        <v>0</v>
      </c>
      <c r="H364">
        <v>0</v>
      </c>
      <c r="I364">
        <v>0</v>
      </c>
      <c r="J364" s="9">
        <v>-303.60000000000002</v>
      </c>
      <c r="K364">
        <v>1</v>
      </c>
      <c r="L364">
        <v>0</v>
      </c>
      <c r="M364">
        <v>303.60000000000002</v>
      </c>
      <c r="N364">
        <v>0</v>
      </c>
      <c r="O364">
        <v>0</v>
      </c>
      <c r="P364">
        <v>0</v>
      </c>
      <c r="Q364">
        <v>0</v>
      </c>
    </row>
    <row r="365" spans="1:17" x14ac:dyDescent="0.25">
      <c r="A365" t="s">
        <v>474</v>
      </c>
      <c r="B365" t="s">
        <v>219</v>
      </c>
      <c r="C365" t="s">
        <v>251</v>
      </c>
      <c r="D365" t="s">
        <v>659</v>
      </c>
      <c r="E365" t="s">
        <v>660</v>
      </c>
      <c r="F365" t="s">
        <v>223</v>
      </c>
      <c r="G365">
        <v>0</v>
      </c>
      <c r="H365">
        <v>0</v>
      </c>
      <c r="I365">
        <v>0</v>
      </c>
      <c r="J365" s="9">
        <v>-324.61</v>
      </c>
      <c r="K365">
        <v>1</v>
      </c>
      <c r="L365">
        <v>0</v>
      </c>
      <c r="M365">
        <v>324.61</v>
      </c>
      <c r="N365">
        <v>0</v>
      </c>
      <c r="O365">
        <v>0</v>
      </c>
      <c r="P365">
        <v>0</v>
      </c>
      <c r="Q365">
        <v>0</v>
      </c>
    </row>
    <row r="366" spans="1:17" x14ac:dyDescent="0.25">
      <c r="A366" t="s">
        <v>474</v>
      </c>
      <c r="B366" t="s">
        <v>219</v>
      </c>
      <c r="C366" t="s">
        <v>553</v>
      </c>
      <c r="D366" t="s">
        <v>659</v>
      </c>
      <c r="E366" t="s">
        <v>660</v>
      </c>
      <c r="F366" t="s">
        <v>223</v>
      </c>
      <c r="G366">
        <v>0</v>
      </c>
      <c r="H366">
        <v>0</v>
      </c>
      <c r="I366">
        <v>0</v>
      </c>
      <c r="J366" s="9">
        <v>-356.76</v>
      </c>
      <c r="K366">
        <v>1</v>
      </c>
      <c r="L366">
        <v>0</v>
      </c>
      <c r="M366">
        <v>356.76</v>
      </c>
      <c r="N366">
        <v>0</v>
      </c>
      <c r="O366">
        <v>0</v>
      </c>
      <c r="P366">
        <v>0</v>
      </c>
      <c r="Q366">
        <v>0</v>
      </c>
    </row>
    <row r="367" spans="1:17" x14ac:dyDescent="0.25">
      <c r="A367" t="s">
        <v>474</v>
      </c>
      <c r="B367" t="s">
        <v>219</v>
      </c>
      <c r="C367" t="s">
        <v>584</v>
      </c>
      <c r="D367" t="s">
        <v>659</v>
      </c>
      <c r="E367" t="s">
        <v>660</v>
      </c>
      <c r="F367" t="s">
        <v>223</v>
      </c>
      <c r="G367">
        <v>0</v>
      </c>
      <c r="H367">
        <v>0</v>
      </c>
      <c r="I367">
        <v>0</v>
      </c>
      <c r="J367" s="9">
        <v>-410.34</v>
      </c>
      <c r="K367">
        <v>1</v>
      </c>
      <c r="L367">
        <v>0</v>
      </c>
      <c r="M367">
        <v>410.34</v>
      </c>
      <c r="N367">
        <v>0</v>
      </c>
      <c r="O367">
        <v>0</v>
      </c>
      <c r="P367">
        <v>0</v>
      </c>
      <c r="Q367">
        <v>0</v>
      </c>
    </row>
    <row r="368" spans="1:17" x14ac:dyDescent="0.25">
      <c r="A368" t="s">
        <v>474</v>
      </c>
      <c r="B368" t="s">
        <v>219</v>
      </c>
      <c r="C368" t="s">
        <v>600</v>
      </c>
      <c r="D368" t="s">
        <v>659</v>
      </c>
      <c r="E368" t="s">
        <v>660</v>
      </c>
      <c r="F368" t="s">
        <v>223</v>
      </c>
      <c r="G368">
        <v>0</v>
      </c>
      <c r="H368">
        <v>0</v>
      </c>
      <c r="I368">
        <v>0</v>
      </c>
      <c r="J368" s="9">
        <v>-393.68</v>
      </c>
      <c r="K368">
        <v>1</v>
      </c>
      <c r="L368">
        <v>0</v>
      </c>
      <c r="M368">
        <v>393.68</v>
      </c>
      <c r="N368">
        <v>0</v>
      </c>
      <c r="O368">
        <v>0</v>
      </c>
      <c r="P368">
        <v>0</v>
      </c>
      <c r="Q368">
        <v>0</v>
      </c>
    </row>
    <row r="369" spans="1:17" x14ac:dyDescent="0.25">
      <c r="A369" t="s">
        <v>474</v>
      </c>
      <c r="B369" t="s">
        <v>219</v>
      </c>
      <c r="C369" t="s">
        <v>444</v>
      </c>
      <c r="D369" t="s">
        <v>659</v>
      </c>
      <c r="E369" t="s">
        <v>660</v>
      </c>
      <c r="F369" t="s">
        <v>223</v>
      </c>
      <c r="G369">
        <v>0</v>
      </c>
      <c r="H369">
        <v>0</v>
      </c>
      <c r="I369">
        <v>0</v>
      </c>
      <c r="J369" s="9">
        <v>-859.99</v>
      </c>
      <c r="K369">
        <v>1</v>
      </c>
      <c r="L369">
        <v>0</v>
      </c>
      <c r="M369">
        <v>859.99</v>
      </c>
      <c r="N369">
        <v>0</v>
      </c>
      <c r="O369">
        <v>0</v>
      </c>
      <c r="P369">
        <v>0</v>
      </c>
      <c r="Q369">
        <v>0</v>
      </c>
    </row>
    <row r="370" spans="1:17" x14ac:dyDescent="0.25">
      <c r="A370" t="s">
        <v>474</v>
      </c>
      <c r="B370" t="s">
        <v>219</v>
      </c>
      <c r="C370" t="s">
        <v>654</v>
      </c>
      <c r="D370" t="s">
        <v>659</v>
      </c>
      <c r="E370" t="s">
        <v>660</v>
      </c>
      <c r="F370" t="s">
        <v>223</v>
      </c>
      <c r="G370">
        <v>0</v>
      </c>
      <c r="H370">
        <v>0</v>
      </c>
      <c r="I370">
        <v>0</v>
      </c>
      <c r="J370" s="9">
        <v>-7714.74</v>
      </c>
      <c r="K370">
        <v>1</v>
      </c>
      <c r="L370">
        <v>0</v>
      </c>
      <c r="M370">
        <v>7714.74</v>
      </c>
      <c r="N370">
        <v>0</v>
      </c>
      <c r="O370">
        <v>0</v>
      </c>
      <c r="P370">
        <v>0</v>
      </c>
      <c r="Q370">
        <v>0</v>
      </c>
    </row>
    <row r="371" spans="1:17" x14ac:dyDescent="0.25">
      <c r="A371" t="s">
        <v>474</v>
      </c>
      <c r="B371" t="s">
        <v>219</v>
      </c>
      <c r="C371" t="s">
        <v>361</v>
      </c>
      <c r="D371" t="s">
        <v>661</v>
      </c>
      <c r="E371" t="s">
        <v>662</v>
      </c>
      <c r="F371" t="s">
        <v>223</v>
      </c>
      <c r="G371">
        <v>0</v>
      </c>
      <c r="H371">
        <v>0</v>
      </c>
      <c r="I371">
        <v>0</v>
      </c>
      <c r="J371" s="9">
        <v>84422.1</v>
      </c>
      <c r="K371">
        <v>1</v>
      </c>
      <c r="L371">
        <v>0</v>
      </c>
      <c r="M371">
        <v>-84422.1</v>
      </c>
      <c r="N371">
        <v>0</v>
      </c>
      <c r="O371">
        <v>0</v>
      </c>
      <c r="P371">
        <v>0</v>
      </c>
      <c r="Q371">
        <v>0</v>
      </c>
    </row>
    <row r="372" spans="1:17" x14ac:dyDescent="0.25">
      <c r="A372" t="s">
        <v>474</v>
      </c>
      <c r="B372" t="s">
        <v>219</v>
      </c>
      <c r="C372" t="s">
        <v>663</v>
      </c>
      <c r="D372" t="s">
        <v>664</v>
      </c>
      <c r="E372" t="s">
        <v>665</v>
      </c>
      <c r="F372" t="s">
        <v>223</v>
      </c>
      <c r="G372">
        <v>0</v>
      </c>
      <c r="H372">
        <v>0</v>
      </c>
      <c r="I372">
        <v>0</v>
      </c>
      <c r="J372" s="9">
        <v>-790.13</v>
      </c>
      <c r="K372">
        <v>1</v>
      </c>
      <c r="L372">
        <v>0</v>
      </c>
      <c r="M372">
        <v>790.13</v>
      </c>
      <c r="N372">
        <v>0</v>
      </c>
      <c r="O372">
        <v>0</v>
      </c>
      <c r="P372">
        <v>0</v>
      </c>
      <c r="Q372">
        <v>0</v>
      </c>
    </row>
    <row r="373" spans="1:17" x14ac:dyDescent="0.25">
      <c r="A373" t="s">
        <v>474</v>
      </c>
      <c r="B373" t="s">
        <v>219</v>
      </c>
      <c r="C373" t="s">
        <v>581</v>
      </c>
      <c r="D373" t="s">
        <v>664</v>
      </c>
      <c r="E373" t="s">
        <v>665</v>
      </c>
      <c r="F373" t="s">
        <v>223</v>
      </c>
      <c r="G373">
        <v>0</v>
      </c>
      <c r="H373">
        <v>0</v>
      </c>
      <c r="I373">
        <v>0</v>
      </c>
      <c r="J373" s="9">
        <v>-660.88</v>
      </c>
      <c r="K373">
        <v>1</v>
      </c>
      <c r="L373">
        <v>0</v>
      </c>
      <c r="M373">
        <v>660.88</v>
      </c>
      <c r="N373">
        <v>0</v>
      </c>
      <c r="O373">
        <v>0</v>
      </c>
      <c r="P373">
        <v>0</v>
      </c>
      <c r="Q373">
        <v>0</v>
      </c>
    </row>
    <row r="374" spans="1:17" x14ac:dyDescent="0.25">
      <c r="A374" t="s">
        <v>474</v>
      </c>
      <c r="B374" t="s">
        <v>219</v>
      </c>
      <c r="C374" t="s">
        <v>600</v>
      </c>
      <c r="D374" t="s">
        <v>664</v>
      </c>
      <c r="E374" t="s">
        <v>665</v>
      </c>
      <c r="F374" t="s">
        <v>223</v>
      </c>
      <c r="G374">
        <v>0</v>
      </c>
      <c r="H374">
        <v>0</v>
      </c>
      <c r="I374">
        <v>0</v>
      </c>
      <c r="J374" s="9">
        <v>-726</v>
      </c>
      <c r="K374">
        <v>1</v>
      </c>
      <c r="L374">
        <v>0</v>
      </c>
      <c r="M374">
        <v>726</v>
      </c>
      <c r="N374">
        <v>0</v>
      </c>
      <c r="O374">
        <v>0</v>
      </c>
      <c r="P374">
        <v>0</v>
      </c>
      <c r="Q374">
        <v>0</v>
      </c>
    </row>
    <row r="375" spans="1:17" x14ac:dyDescent="0.25">
      <c r="A375" t="s">
        <v>474</v>
      </c>
      <c r="B375" t="s">
        <v>219</v>
      </c>
      <c r="C375" t="s">
        <v>251</v>
      </c>
      <c r="D375" t="s">
        <v>666</v>
      </c>
      <c r="E375" t="s">
        <v>667</v>
      </c>
      <c r="F375" t="s">
        <v>223</v>
      </c>
      <c r="G375">
        <v>0</v>
      </c>
      <c r="H375">
        <v>0</v>
      </c>
      <c r="I375">
        <v>0</v>
      </c>
      <c r="J375" s="9">
        <v>-112.63</v>
      </c>
      <c r="K375">
        <v>1</v>
      </c>
      <c r="L375">
        <v>0</v>
      </c>
      <c r="M375">
        <v>112.63</v>
      </c>
      <c r="N375">
        <v>0</v>
      </c>
      <c r="O375">
        <v>0</v>
      </c>
      <c r="P375">
        <v>0</v>
      </c>
      <c r="Q375">
        <v>0</v>
      </c>
    </row>
    <row r="376" spans="1:17" x14ac:dyDescent="0.25">
      <c r="A376" t="s">
        <v>474</v>
      </c>
      <c r="B376" t="s">
        <v>219</v>
      </c>
      <c r="C376" t="s">
        <v>553</v>
      </c>
      <c r="D376" t="s">
        <v>666</v>
      </c>
      <c r="E376" t="s">
        <v>667</v>
      </c>
      <c r="F376" t="s">
        <v>223</v>
      </c>
      <c r="G376">
        <v>0</v>
      </c>
      <c r="H376">
        <v>0</v>
      </c>
      <c r="I376">
        <v>0</v>
      </c>
      <c r="J376" s="9">
        <v>-126.72</v>
      </c>
      <c r="K376">
        <v>1</v>
      </c>
      <c r="L376">
        <v>0</v>
      </c>
      <c r="M376">
        <v>126.72</v>
      </c>
      <c r="N376">
        <v>0</v>
      </c>
      <c r="O376">
        <v>0</v>
      </c>
      <c r="P376">
        <v>0</v>
      </c>
      <c r="Q376">
        <v>0</v>
      </c>
    </row>
    <row r="377" spans="1:17" x14ac:dyDescent="0.25">
      <c r="A377" t="s">
        <v>474</v>
      </c>
      <c r="B377" t="s">
        <v>219</v>
      </c>
      <c r="C377" t="s">
        <v>581</v>
      </c>
      <c r="D377" t="s">
        <v>666</v>
      </c>
      <c r="E377" t="s">
        <v>667</v>
      </c>
      <c r="F377" t="s">
        <v>223</v>
      </c>
      <c r="G377">
        <v>0</v>
      </c>
      <c r="H377">
        <v>0</v>
      </c>
      <c r="I377">
        <v>0</v>
      </c>
      <c r="J377" s="9">
        <v>-120.77</v>
      </c>
      <c r="K377">
        <v>1</v>
      </c>
      <c r="L377">
        <v>0</v>
      </c>
      <c r="M377">
        <v>120.77</v>
      </c>
      <c r="N377">
        <v>0</v>
      </c>
      <c r="O377">
        <v>0</v>
      </c>
      <c r="P377">
        <v>0</v>
      </c>
      <c r="Q377">
        <v>0</v>
      </c>
    </row>
    <row r="378" spans="1:17" x14ac:dyDescent="0.25">
      <c r="A378" t="s">
        <v>474</v>
      </c>
      <c r="B378" t="s">
        <v>219</v>
      </c>
      <c r="C378" t="s">
        <v>600</v>
      </c>
      <c r="D378" t="s">
        <v>666</v>
      </c>
      <c r="E378" t="s">
        <v>667</v>
      </c>
      <c r="F378" t="s">
        <v>223</v>
      </c>
      <c r="G378">
        <v>0</v>
      </c>
      <c r="H378">
        <v>0</v>
      </c>
      <c r="I378">
        <v>0</v>
      </c>
      <c r="J378" s="9">
        <v>-3089.61</v>
      </c>
      <c r="K378">
        <v>1</v>
      </c>
      <c r="L378">
        <v>0</v>
      </c>
      <c r="M378">
        <v>3089.61</v>
      </c>
      <c r="N378">
        <v>0</v>
      </c>
      <c r="O378">
        <v>0</v>
      </c>
      <c r="P378">
        <v>0</v>
      </c>
      <c r="Q378">
        <v>0</v>
      </c>
    </row>
    <row r="379" spans="1:17" x14ac:dyDescent="0.25">
      <c r="A379" t="s">
        <v>474</v>
      </c>
      <c r="B379" t="s">
        <v>219</v>
      </c>
      <c r="C379" t="s">
        <v>418</v>
      </c>
      <c r="D379" t="s">
        <v>666</v>
      </c>
      <c r="E379" t="s">
        <v>667</v>
      </c>
      <c r="F379" t="s">
        <v>223</v>
      </c>
      <c r="G379">
        <v>0</v>
      </c>
      <c r="H379">
        <v>0</v>
      </c>
      <c r="I379">
        <v>0</v>
      </c>
      <c r="J379" s="9">
        <v>-464.27</v>
      </c>
      <c r="K379">
        <v>1</v>
      </c>
      <c r="L379">
        <v>0</v>
      </c>
      <c r="M379">
        <v>464.27</v>
      </c>
      <c r="N379">
        <v>0</v>
      </c>
      <c r="O379">
        <v>0</v>
      </c>
      <c r="P379">
        <v>0</v>
      </c>
      <c r="Q379">
        <v>0</v>
      </c>
    </row>
    <row r="380" spans="1:17" x14ac:dyDescent="0.25">
      <c r="A380" t="s">
        <v>474</v>
      </c>
      <c r="B380" t="s">
        <v>219</v>
      </c>
      <c r="C380" t="s">
        <v>654</v>
      </c>
      <c r="D380" t="s">
        <v>666</v>
      </c>
      <c r="E380" t="s">
        <v>667</v>
      </c>
      <c r="F380" t="s">
        <v>223</v>
      </c>
      <c r="G380">
        <v>0</v>
      </c>
      <c r="H380">
        <v>0</v>
      </c>
      <c r="I380">
        <v>0</v>
      </c>
      <c r="J380" s="9">
        <v>-30005.79</v>
      </c>
      <c r="K380">
        <v>1</v>
      </c>
      <c r="L380">
        <v>0</v>
      </c>
      <c r="M380">
        <v>30005.79</v>
      </c>
      <c r="N380">
        <v>0</v>
      </c>
      <c r="O380">
        <v>0</v>
      </c>
      <c r="P380">
        <v>0</v>
      </c>
      <c r="Q380">
        <v>0</v>
      </c>
    </row>
    <row r="381" spans="1:17" x14ac:dyDescent="0.25">
      <c r="A381" t="s">
        <v>474</v>
      </c>
      <c r="B381" t="s">
        <v>219</v>
      </c>
      <c r="C381" t="s">
        <v>444</v>
      </c>
      <c r="D381" t="s">
        <v>668</v>
      </c>
      <c r="E381" t="s">
        <v>669</v>
      </c>
      <c r="F381" t="s">
        <v>223</v>
      </c>
      <c r="G381">
        <v>0</v>
      </c>
      <c r="H381">
        <v>0</v>
      </c>
      <c r="I381">
        <v>0</v>
      </c>
      <c r="J381" s="9">
        <v>-5521.89</v>
      </c>
      <c r="K381">
        <v>1</v>
      </c>
      <c r="L381">
        <v>0</v>
      </c>
      <c r="M381">
        <v>5521.89</v>
      </c>
      <c r="N381">
        <v>0</v>
      </c>
      <c r="O381">
        <v>0</v>
      </c>
      <c r="P381">
        <v>0</v>
      </c>
      <c r="Q381">
        <v>0</v>
      </c>
    </row>
    <row r="382" spans="1:17" x14ac:dyDescent="0.25">
      <c r="A382" t="s">
        <v>474</v>
      </c>
      <c r="B382" t="s">
        <v>219</v>
      </c>
      <c r="C382" t="s">
        <v>654</v>
      </c>
      <c r="D382" t="s">
        <v>668</v>
      </c>
      <c r="E382" t="s">
        <v>669</v>
      </c>
      <c r="F382" t="s">
        <v>223</v>
      </c>
      <c r="G382">
        <v>0</v>
      </c>
      <c r="H382">
        <v>0</v>
      </c>
      <c r="I382">
        <v>0</v>
      </c>
      <c r="J382" s="9">
        <v>-84.66</v>
      </c>
      <c r="K382">
        <v>1</v>
      </c>
      <c r="L382">
        <v>0</v>
      </c>
      <c r="M382">
        <v>84.66</v>
      </c>
      <c r="N382">
        <v>0</v>
      </c>
      <c r="O382">
        <v>0</v>
      </c>
      <c r="P382">
        <v>0</v>
      </c>
      <c r="Q382">
        <v>0</v>
      </c>
    </row>
    <row r="383" spans="1:17" x14ac:dyDescent="0.25">
      <c r="A383" t="s">
        <v>474</v>
      </c>
      <c r="B383" t="s">
        <v>219</v>
      </c>
      <c r="C383" t="s">
        <v>444</v>
      </c>
      <c r="D383" t="s">
        <v>670</v>
      </c>
      <c r="E383" t="s">
        <v>671</v>
      </c>
      <c r="F383" t="s">
        <v>223</v>
      </c>
      <c r="G383">
        <v>0</v>
      </c>
      <c r="H383">
        <v>0</v>
      </c>
      <c r="I383">
        <v>0</v>
      </c>
      <c r="J383" s="9">
        <v>-1767.65</v>
      </c>
      <c r="K383">
        <v>1</v>
      </c>
      <c r="L383">
        <v>0</v>
      </c>
      <c r="M383">
        <v>1767.65</v>
      </c>
      <c r="N383">
        <v>0</v>
      </c>
      <c r="O383">
        <v>0</v>
      </c>
      <c r="P383">
        <v>0</v>
      </c>
      <c r="Q383">
        <v>0</v>
      </c>
    </row>
    <row r="384" spans="1:17" x14ac:dyDescent="0.25">
      <c r="A384" t="s">
        <v>474</v>
      </c>
      <c r="B384" t="s">
        <v>219</v>
      </c>
      <c r="C384" t="s">
        <v>654</v>
      </c>
      <c r="D384" t="s">
        <v>670</v>
      </c>
      <c r="E384" t="s">
        <v>671</v>
      </c>
      <c r="F384" t="s">
        <v>223</v>
      </c>
      <c r="G384">
        <v>0</v>
      </c>
      <c r="H384">
        <v>0</v>
      </c>
      <c r="I384">
        <v>0</v>
      </c>
      <c r="J384" s="9">
        <v>-2176.84</v>
      </c>
      <c r="K384">
        <v>1</v>
      </c>
      <c r="L384">
        <v>0</v>
      </c>
      <c r="M384">
        <v>2176.84</v>
      </c>
      <c r="N384">
        <v>0</v>
      </c>
      <c r="O384">
        <v>0</v>
      </c>
      <c r="P384">
        <v>0</v>
      </c>
      <c r="Q384">
        <v>0</v>
      </c>
    </row>
    <row r="385" spans="1:17" x14ac:dyDescent="0.25">
      <c r="A385" t="s">
        <v>474</v>
      </c>
      <c r="B385" t="s">
        <v>219</v>
      </c>
      <c r="C385" t="s">
        <v>593</v>
      </c>
      <c r="D385" t="s">
        <v>672</v>
      </c>
      <c r="E385" t="s">
        <v>673</v>
      </c>
      <c r="F385" t="s">
        <v>223</v>
      </c>
      <c r="G385">
        <v>0</v>
      </c>
      <c r="H385">
        <v>0</v>
      </c>
      <c r="I385">
        <v>0</v>
      </c>
      <c r="J385" s="9">
        <v>-3310.5</v>
      </c>
      <c r="K385">
        <v>1</v>
      </c>
      <c r="L385">
        <v>0</v>
      </c>
      <c r="M385">
        <v>3310.5</v>
      </c>
      <c r="N385">
        <v>0</v>
      </c>
      <c r="O385">
        <v>0</v>
      </c>
      <c r="P385">
        <v>0</v>
      </c>
      <c r="Q385">
        <v>0</v>
      </c>
    </row>
    <row r="386" spans="1:17" x14ac:dyDescent="0.25">
      <c r="A386" t="s">
        <v>474</v>
      </c>
      <c r="B386" t="s">
        <v>219</v>
      </c>
      <c r="C386" t="s">
        <v>581</v>
      </c>
      <c r="D386" t="s">
        <v>672</v>
      </c>
      <c r="E386" t="s">
        <v>673</v>
      </c>
      <c r="F386" t="s">
        <v>223</v>
      </c>
      <c r="G386">
        <v>0</v>
      </c>
      <c r="H386">
        <v>0</v>
      </c>
      <c r="I386">
        <v>0</v>
      </c>
      <c r="J386" s="9">
        <v>-2207.8200000000002</v>
      </c>
      <c r="K386">
        <v>1</v>
      </c>
      <c r="L386">
        <v>0</v>
      </c>
      <c r="M386">
        <v>2207.8200000000002</v>
      </c>
      <c r="N386">
        <v>0</v>
      </c>
      <c r="O386">
        <v>0</v>
      </c>
      <c r="P386">
        <v>0</v>
      </c>
      <c r="Q386">
        <v>0</v>
      </c>
    </row>
    <row r="387" spans="1:17" x14ac:dyDescent="0.25">
      <c r="A387" t="s">
        <v>474</v>
      </c>
      <c r="B387" t="s">
        <v>219</v>
      </c>
      <c r="C387" t="s">
        <v>600</v>
      </c>
      <c r="D387" t="s">
        <v>672</v>
      </c>
      <c r="E387" t="s">
        <v>673</v>
      </c>
      <c r="F387" t="s">
        <v>223</v>
      </c>
      <c r="G387">
        <v>0</v>
      </c>
      <c r="H387">
        <v>0</v>
      </c>
      <c r="I387">
        <v>0</v>
      </c>
      <c r="J387" s="9">
        <v>-2791.9</v>
      </c>
      <c r="K387">
        <v>1</v>
      </c>
      <c r="L387">
        <v>0</v>
      </c>
      <c r="M387">
        <v>2791.9</v>
      </c>
      <c r="N387">
        <v>0</v>
      </c>
      <c r="O387">
        <v>0</v>
      </c>
      <c r="P387">
        <v>0</v>
      </c>
      <c r="Q387">
        <v>0</v>
      </c>
    </row>
    <row r="388" spans="1:17" x14ac:dyDescent="0.25">
      <c r="A388" t="s">
        <v>474</v>
      </c>
      <c r="B388" t="s">
        <v>219</v>
      </c>
      <c r="C388" t="s">
        <v>444</v>
      </c>
      <c r="D388" t="s">
        <v>672</v>
      </c>
      <c r="E388" t="s">
        <v>673</v>
      </c>
      <c r="F388" t="s">
        <v>223</v>
      </c>
      <c r="G388">
        <v>0</v>
      </c>
      <c r="H388">
        <v>0</v>
      </c>
      <c r="I388">
        <v>0</v>
      </c>
      <c r="J388" s="9">
        <v>-6779.18</v>
      </c>
      <c r="K388">
        <v>1</v>
      </c>
      <c r="L388">
        <v>0</v>
      </c>
      <c r="M388">
        <v>6779.18</v>
      </c>
      <c r="N388">
        <v>0</v>
      </c>
      <c r="O388">
        <v>0</v>
      </c>
      <c r="P388">
        <v>0</v>
      </c>
      <c r="Q388">
        <v>0</v>
      </c>
    </row>
    <row r="389" spans="1:17" x14ac:dyDescent="0.25">
      <c r="A389" t="s">
        <v>474</v>
      </c>
      <c r="B389" t="s">
        <v>219</v>
      </c>
      <c r="C389" t="s">
        <v>654</v>
      </c>
      <c r="D389" t="s">
        <v>672</v>
      </c>
      <c r="E389" t="s">
        <v>673</v>
      </c>
      <c r="F389" t="s">
        <v>223</v>
      </c>
      <c r="G389">
        <v>0</v>
      </c>
      <c r="H389">
        <v>0</v>
      </c>
      <c r="I389">
        <v>0</v>
      </c>
      <c r="J389" s="9">
        <v>-37705.9</v>
      </c>
      <c r="K389">
        <v>1</v>
      </c>
      <c r="L389">
        <v>0</v>
      </c>
      <c r="M389">
        <v>37705.9</v>
      </c>
      <c r="N389">
        <v>0</v>
      </c>
      <c r="O389">
        <v>0</v>
      </c>
      <c r="P389">
        <v>0</v>
      </c>
      <c r="Q389">
        <v>0</v>
      </c>
    </row>
    <row r="390" spans="1:17" x14ac:dyDescent="0.25">
      <c r="A390" t="s">
        <v>474</v>
      </c>
      <c r="B390" t="s">
        <v>219</v>
      </c>
      <c r="C390" t="s">
        <v>654</v>
      </c>
      <c r="D390" t="s">
        <v>674</v>
      </c>
      <c r="E390" t="s">
        <v>675</v>
      </c>
      <c r="F390" t="s">
        <v>223</v>
      </c>
      <c r="G390">
        <v>0</v>
      </c>
      <c r="H390">
        <v>0</v>
      </c>
      <c r="I390">
        <v>0</v>
      </c>
      <c r="J390" s="9">
        <v>-72507.42</v>
      </c>
      <c r="K390">
        <v>1</v>
      </c>
      <c r="L390">
        <v>0</v>
      </c>
      <c r="M390">
        <v>72507.42</v>
      </c>
      <c r="N390">
        <v>0</v>
      </c>
      <c r="O390">
        <v>0</v>
      </c>
      <c r="P390">
        <v>0</v>
      </c>
      <c r="Q390">
        <v>0</v>
      </c>
    </row>
    <row r="391" spans="1:17" x14ac:dyDescent="0.25">
      <c r="A391" t="s">
        <v>474</v>
      </c>
      <c r="B391" t="s">
        <v>219</v>
      </c>
      <c r="C391" t="s">
        <v>358</v>
      </c>
      <c r="D391" t="s">
        <v>676</v>
      </c>
      <c r="E391" t="s">
        <v>677</v>
      </c>
      <c r="F391" t="s">
        <v>223</v>
      </c>
      <c r="G391">
        <v>0</v>
      </c>
      <c r="H391">
        <v>0</v>
      </c>
      <c r="I391">
        <v>0</v>
      </c>
      <c r="J391" s="9">
        <v>-327.88</v>
      </c>
      <c r="K391">
        <v>1</v>
      </c>
      <c r="L391">
        <v>0</v>
      </c>
      <c r="M391">
        <v>327.88</v>
      </c>
      <c r="N391">
        <v>0</v>
      </c>
      <c r="O391">
        <v>0</v>
      </c>
      <c r="P391">
        <v>0</v>
      </c>
      <c r="Q391">
        <v>0</v>
      </c>
    </row>
    <row r="392" spans="1:17" x14ac:dyDescent="0.25">
      <c r="A392" t="s">
        <v>474</v>
      </c>
      <c r="B392" t="s">
        <v>219</v>
      </c>
      <c r="C392" t="s">
        <v>581</v>
      </c>
      <c r="D392" t="s">
        <v>676</v>
      </c>
      <c r="E392" t="s">
        <v>677</v>
      </c>
      <c r="F392" t="s">
        <v>223</v>
      </c>
      <c r="G392">
        <v>0</v>
      </c>
      <c r="H392">
        <v>0</v>
      </c>
      <c r="I392">
        <v>0</v>
      </c>
      <c r="J392" s="9">
        <v>-554.78</v>
      </c>
      <c r="K392">
        <v>1</v>
      </c>
      <c r="L392">
        <v>0</v>
      </c>
      <c r="M392">
        <v>554.78</v>
      </c>
      <c r="N392">
        <v>0</v>
      </c>
      <c r="O392">
        <v>0</v>
      </c>
      <c r="P392">
        <v>0</v>
      </c>
      <c r="Q392">
        <v>0</v>
      </c>
    </row>
    <row r="393" spans="1:17" x14ac:dyDescent="0.25">
      <c r="A393" t="s">
        <v>474</v>
      </c>
      <c r="B393" t="s">
        <v>219</v>
      </c>
      <c r="C393" t="s">
        <v>600</v>
      </c>
      <c r="D393" t="s">
        <v>676</v>
      </c>
      <c r="E393" t="s">
        <v>677</v>
      </c>
      <c r="F393" t="s">
        <v>223</v>
      </c>
      <c r="G393">
        <v>0</v>
      </c>
      <c r="H393">
        <v>0</v>
      </c>
      <c r="I393">
        <v>0</v>
      </c>
      <c r="J393" s="9">
        <v>-394.41</v>
      </c>
      <c r="K393">
        <v>1</v>
      </c>
      <c r="L393">
        <v>0</v>
      </c>
      <c r="M393">
        <v>394.41</v>
      </c>
      <c r="N393">
        <v>0</v>
      </c>
      <c r="O393">
        <v>0</v>
      </c>
      <c r="P393">
        <v>0</v>
      </c>
      <c r="Q393">
        <v>0</v>
      </c>
    </row>
    <row r="394" spans="1:17" x14ac:dyDescent="0.25">
      <c r="A394" t="s">
        <v>474</v>
      </c>
      <c r="B394" t="s">
        <v>219</v>
      </c>
      <c r="C394" t="s">
        <v>600</v>
      </c>
      <c r="D394" t="s">
        <v>676</v>
      </c>
      <c r="E394" t="s">
        <v>677</v>
      </c>
      <c r="F394" t="s">
        <v>223</v>
      </c>
      <c r="G394">
        <v>0</v>
      </c>
      <c r="H394">
        <v>0</v>
      </c>
      <c r="I394">
        <v>0</v>
      </c>
      <c r="J394" s="9">
        <v>-34.409999999999997</v>
      </c>
      <c r="K394">
        <v>1</v>
      </c>
      <c r="L394">
        <v>0</v>
      </c>
      <c r="M394">
        <v>34.409999999999997</v>
      </c>
      <c r="N394">
        <v>0</v>
      </c>
      <c r="O394">
        <v>0</v>
      </c>
      <c r="P394">
        <v>0</v>
      </c>
      <c r="Q394">
        <v>0</v>
      </c>
    </row>
    <row r="395" spans="1:17" x14ac:dyDescent="0.25">
      <c r="A395" t="s">
        <v>474</v>
      </c>
      <c r="B395" t="s">
        <v>219</v>
      </c>
      <c r="C395" t="s">
        <v>444</v>
      </c>
      <c r="D395" t="s">
        <v>676</v>
      </c>
      <c r="E395" t="s">
        <v>677</v>
      </c>
      <c r="F395" t="s">
        <v>223</v>
      </c>
      <c r="G395">
        <v>0</v>
      </c>
      <c r="H395">
        <v>0</v>
      </c>
      <c r="I395">
        <v>0</v>
      </c>
      <c r="J395" s="9">
        <v>-579.92999999999995</v>
      </c>
      <c r="K395">
        <v>1</v>
      </c>
      <c r="L395">
        <v>0</v>
      </c>
      <c r="M395">
        <v>579.92999999999995</v>
      </c>
      <c r="N395">
        <v>0</v>
      </c>
      <c r="O395">
        <v>0</v>
      </c>
      <c r="P395">
        <v>0</v>
      </c>
      <c r="Q395">
        <v>0</v>
      </c>
    </row>
    <row r="396" spans="1:17" x14ac:dyDescent="0.25">
      <c r="A396" t="s">
        <v>474</v>
      </c>
      <c r="B396" t="s">
        <v>219</v>
      </c>
      <c r="C396" t="s">
        <v>654</v>
      </c>
      <c r="D396" t="s">
        <v>676</v>
      </c>
      <c r="E396" t="s">
        <v>677</v>
      </c>
      <c r="F396" t="s">
        <v>223</v>
      </c>
      <c r="G396">
        <v>0</v>
      </c>
      <c r="H396">
        <v>0</v>
      </c>
      <c r="I396">
        <v>0</v>
      </c>
      <c r="J396" s="9">
        <v>-472.4</v>
      </c>
      <c r="K396">
        <v>1</v>
      </c>
      <c r="L396">
        <v>0</v>
      </c>
      <c r="M396">
        <v>472.4</v>
      </c>
      <c r="N396">
        <v>0</v>
      </c>
      <c r="O396">
        <v>0</v>
      </c>
      <c r="P396">
        <v>0</v>
      </c>
      <c r="Q396">
        <v>0</v>
      </c>
    </row>
    <row r="397" spans="1:17" x14ac:dyDescent="0.25">
      <c r="A397" t="s">
        <v>474</v>
      </c>
      <c r="B397" t="s">
        <v>219</v>
      </c>
      <c r="C397" t="s">
        <v>358</v>
      </c>
      <c r="D397" t="s">
        <v>678</v>
      </c>
      <c r="E397" t="s">
        <v>679</v>
      </c>
      <c r="F397" t="s">
        <v>223</v>
      </c>
      <c r="G397">
        <v>0</v>
      </c>
      <c r="H397">
        <v>0</v>
      </c>
      <c r="I397">
        <v>0</v>
      </c>
      <c r="J397" s="9">
        <v>-157.51</v>
      </c>
      <c r="K397">
        <v>1</v>
      </c>
      <c r="L397">
        <v>0</v>
      </c>
      <c r="M397">
        <v>157.51</v>
      </c>
      <c r="N397">
        <v>0</v>
      </c>
      <c r="O397">
        <v>0</v>
      </c>
      <c r="P397">
        <v>0</v>
      </c>
      <c r="Q397">
        <v>0</v>
      </c>
    </row>
    <row r="398" spans="1:17" x14ac:dyDescent="0.25">
      <c r="A398" t="s">
        <v>474</v>
      </c>
      <c r="B398" t="s">
        <v>219</v>
      </c>
      <c r="C398" t="s">
        <v>530</v>
      </c>
      <c r="D398" t="s">
        <v>678</v>
      </c>
      <c r="E398" t="s">
        <v>679</v>
      </c>
      <c r="F398" t="s">
        <v>223</v>
      </c>
      <c r="G398">
        <v>0</v>
      </c>
      <c r="H398">
        <v>0</v>
      </c>
      <c r="I398">
        <v>0</v>
      </c>
      <c r="J398" s="9">
        <v>-156.26</v>
      </c>
      <c r="K398">
        <v>1</v>
      </c>
      <c r="L398">
        <v>0</v>
      </c>
      <c r="M398">
        <v>156.26</v>
      </c>
      <c r="N398">
        <v>0</v>
      </c>
      <c r="O398">
        <v>0</v>
      </c>
      <c r="P398">
        <v>0</v>
      </c>
      <c r="Q398">
        <v>0</v>
      </c>
    </row>
    <row r="399" spans="1:17" x14ac:dyDescent="0.25">
      <c r="A399" t="s">
        <v>474</v>
      </c>
      <c r="B399" t="s">
        <v>219</v>
      </c>
      <c r="C399" t="s">
        <v>444</v>
      </c>
      <c r="D399" t="s">
        <v>678</v>
      </c>
      <c r="E399" t="s">
        <v>679</v>
      </c>
      <c r="F399" t="s">
        <v>223</v>
      </c>
      <c r="G399">
        <v>0</v>
      </c>
      <c r="H399">
        <v>0</v>
      </c>
      <c r="I399">
        <v>0</v>
      </c>
      <c r="J399" s="9">
        <v>-6485.12</v>
      </c>
      <c r="K399">
        <v>1</v>
      </c>
      <c r="L399">
        <v>0</v>
      </c>
      <c r="M399">
        <v>6485.12</v>
      </c>
      <c r="N399">
        <v>0</v>
      </c>
      <c r="O399">
        <v>0</v>
      </c>
      <c r="P399">
        <v>0</v>
      </c>
      <c r="Q399">
        <v>0</v>
      </c>
    </row>
    <row r="400" spans="1:17" x14ac:dyDescent="0.25">
      <c r="A400" t="s">
        <v>474</v>
      </c>
      <c r="B400" t="s">
        <v>219</v>
      </c>
      <c r="C400" t="s">
        <v>680</v>
      </c>
      <c r="D400" t="s">
        <v>678</v>
      </c>
      <c r="E400" t="s">
        <v>679</v>
      </c>
      <c r="F400" t="s">
        <v>223</v>
      </c>
      <c r="G400">
        <v>0</v>
      </c>
      <c r="H400">
        <v>0</v>
      </c>
      <c r="I400">
        <v>0</v>
      </c>
      <c r="J400" s="9">
        <v>-987.8</v>
      </c>
      <c r="K400">
        <v>1</v>
      </c>
      <c r="L400">
        <v>0</v>
      </c>
      <c r="M400">
        <v>987.8</v>
      </c>
      <c r="N400">
        <v>0</v>
      </c>
      <c r="O400">
        <v>0</v>
      </c>
      <c r="P400">
        <v>0</v>
      </c>
      <c r="Q400">
        <v>0</v>
      </c>
    </row>
    <row r="401" spans="1:17" x14ac:dyDescent="0.25">
      <c r="A401" t="s">
        <v>474</v>
      </c>
      <c r="B401" t="s">
        <v>219</v>
      </c>
      <c r="C401" t="s">
        <v>358</v>
      </c>
      <c r="D401" t="s">
        <v>681</v>
      </c>
      <c r="E401" t="s">
        <v>682</v>
      </c>
      <c r="F401" t="s">
        <v>223</v>
      </c>
      <c r="G401">
        <v>0</v>
      </c>
      <c r="H401">
        <v>0</v>
      </c>
      <c r="I401">
        <v>0</v>
      </c>
      <c r="J401" s="9">
        <v>-1186.74</v>
      </c>
      <c r="K401">
        <v>1</v>
      </c>
      <c r="L401">
        <v>0</v>
      </c>
      <c r="M401">
        <v>1186.74</v>
      </c>
      <c r="N401">
        <v>0</v>
      </c>
      <c r="O401">
        <v>0</v>
      </c>
      <c r="P401">
        <v>0</v>
      </c>
      <c r="Q401">
        <v>0</v>
      </c>
    </row>
    <row r="402" spans="1:17" x14ac:dyDescent="0.25">
      <c r="A402" t="s">
        <v>474</v>
      </c>
      <c r="B402" t="s">
        <v>219</v>
      </c>
      <c r="C402" t="s">
        <v>593</v>
      </c>
      <c r="D402" t="s">
        <v>681</v>
      </c>
      <c r="E402" t="s">
        <v>682</v>
      </c>
      <c r="F402" t="s">
        <v>223</v>
      </c>
      <c r="G402">
        <v>0</v>
      </c>
      <c r="H402">
        <v>0</v>
      </c>
      <c r="I402">
        <v>0</v>
      </c>
      <c r="J402" s="9">
        <v>-1931.35</v>
      </c>
      <c r="K402">
        <v>1</v>
      </c>
      <c r="L402">
        <v>0</v>
      </c>
      <c r="M402">
        <v>1931.35</v>
      </c>
      <c r="N402">
        <v>0</v>
      </c>
      <c r="O402">
        <v>0</v>
      </c>
      <c r="P402">
        <v>0</v>
      </c>
      <c r="Q402">
        <v>0</v>
      </c>
    </row>
    <row r="403" spans="1:17" x14ac:dyDescent="0.25">
      <c r="A403" t="s">
        <v>474</v>
      </c>
      <c r="B403" t="s">
        <v>219</v>
      </c>
      <c r="C403" t="s">
        <v>654</v>
      </c>
      <c r="D403" t="s">
        <v>681</v>
      </c>
      <c r="E403" t="s">
        <v>682</v>
      </c>
      <c r="F403" t="s">
        <v>223</v>
      </c>
      <c r="G403">
        <v>0</v>
      </c>
      <c r="H403">
        <v>0</v>
      </c>
      <c r="I403">
        <v>0</v>
      </c>
      <c r="J403" s="9">
        <v>-601.64</v>
      </c>
      <c r="K403">
        <v>1</v>
      </c>
      <c r="L403">
        <v>0</v>
      </c>
      <c r="M403">
        <v>601.64</v>
      </c>
      <c r="N403">
        <v>0</v>
      </c>
      <c r="O403">
        <v>0</v>
      </c>
      <c r="P403">
        <v>0</v>
      </c>
      <c r="Q403">
        <v>0</v>
      </c>
    </row>
    <row r="404" spans="1:17" x14ac:dyDescent="0.25">
      <c r="A404" t="s">
        <v>474</v>
      </c>
      <c r="B404" t="s">
        <v>219</v>
      </c>
      <c r="C404" t="s">
        <v>680</v>
      </c>
      <c r="D404" t="s">
        <v>681</v>
      </c>
      <c r="E404" t="s">
        <v>682</v>
      </c>
      <c r="F404" t="s">
        <v>223</v>
      </c>
      <c r="G404">
        <v>0</v>
      </c>
      <c r="H404">
        <v>0</v>
      </c>
      <c r="I404">
        <v>0</v>
      </c>
      <c r="J404" s="9">
        <v>-9823.25</v>
      </c>
      <c r="K404">
        <v>1</v>
      </c>
      <c r="L404">
        <v>0</v>
      </c>
      <c r="M404">
        <v>9823.25</v>
      </c>
      <c r="N404">
        <v>0</v>
      </c>
      <c r="O404">
        <v>0</v>
      </c>
      <c r="P404">
        <v>0</v>
      </c>
      <c r="Q404">
        <v>0</v>
      </c>
    </row>
    <row r="405" spans="1:17" x14ac:dyDescent="0.25">
      <c r="A405" t="s">
        <v>474</v>
      </c>
      <c r="B405" t="s">
        <v>219</v>
      </c>
      <c r="C405" t="s">
        <v>358</v>
      </c>
      <c r="D405" t="s">
        <v>683</v>
      </c>
      <c r="E405" t="s">
        <v>684</v>
      </c>
      <c r="F405" t="s">
        <v>223</v>
      </c>
      <c r="G405">
        <v>0</v>
      </c>
      <c r="H405">
        <v>0</v>
      </c>
      <c r="I405">
        <v>0</v>
      </c>
      <c r="J405" s="9">
        <v>-406.38</v>
      </c>
      <c r="K405">
        <v>1</v>
      </c>
      <c r="L405">
        <v>0</v>
      </c>
      <c r="M405">
        <v>406.38</v>
      </c>
      <c r="N405">
        <v>0</v>
      </c>
      <c r="O405">
        <v>0</v>
      </c>
      <c r="P405">
        <v>0</v>
      </c>
      <c r="Q405">
        <v>0</v>
      </c>
    </row>
    <row r="406" spans="1:17" x14ac:dyDescent="0.25">
      <c r="A406" t="s">
        <v>474</v>
      </c>
      <c r="B406" t="s">
        <v>219</v>
      </c>
      <c r="C406" t="s">
        <v>444</v>
      </c>
      <c r="D406" t="s">
        <v>683</v>
      </c>
      <c r="E406" t="s">
        <v>684</v>
      </c>
      <c r="F406" t="s">
        <v>223</v>
      </c>
      <c r="G406">
        <v>0</v>
      </c>
      <c r="H406">
        <v>0</v>
      </c>
      <c r="I406">
        <v>0</v>
      </c>
      <c r="J406" s="9">
        <v>-1757.1</v>
      </c>
      <c r="K406">
        <v>1</v>
      </c>
      <c r="L406">
        <v>0</v>
      </c>
      <c r="M406">
        <v>1757.1</v>
      </c>
      <c r="N406">
        <v>0</v>
      </c>
      <c r="O406">
        <v>0</v>
      </c>
      <c r="P406">
        <v>0</v>
      </c>
      <c r="Q406">
        <v>0</v>
      </c>
    </row>
    <row r="407" spans="1:17" x14ac:dyDescent="0.25">
      <c r="A407" t="s">
        <v>474</v>
      </c>
      <c r="B407" t="s">
        <v>219</v>
      </c>
      <c r="C407" t="s">
        <v>654</v>
      </c>
      <c r="D407" t="s">
        <v>683</v>
      </c>
      <c r="E407" t="s">
        <v>684</v>
      </c>
      <c r="F407" t="s">
        <v>223</v>
      </c>
      <c r="G407">
        <v>0</v>
      </c>
      <c r="H407">
        <v>0</v>
      </c>
      <c r="I407">
        <v>0</v>
      </c>
      <c r="J407" s="9">
        <v>-3657.04</v>
      </c>
      <c r="K407">
        <v>1</v>
      </c>
      <c r="L407">
        <v>0</v>
      </c>
      <c r="M407">
        <v>3657.04</v>
      </c>
      <c r="N407">
        <v>0</v>
      </c>
      <c r="O407">
        <v>0</v>
      </c>
      <c r="P407">
        <v>0</v>
      </c>
      <c r="Q407">
        <v>0</v>
      </c>
    </row>
    <row r="408" spans="1:17" x14ac:dyDescent="0.25">
      <c r="A408" t="s">
        <v>474</v>
      </c>
      <c r="B408" t="s">
        <v>219</v>
      </c>
      <c r="C408" t="s">
        <v>680</v>
      </c>
      <c r="D408" t="s">
        <v>683</v>
      </c>
      <c r="E408" t="s">
        <v>684</v>
      </c>
      <c r="F408" t="s">
        <v>223</v>
      </c>
      <c r="G408">
        <v>0</v>
      </c>
      <c r="H408">
        <v>0</v>
      </c>
      <c r="I408">
        <v>0</v>
      </c>
      <c r="J408" s="9">
        <v>-26971.57</v>
      </c>
      <c r="K408">
        <v>1</v>
      </c>
      <c r="L408">
        <v>0</v>
      </c>
      <c r="M408">
        <v>26971.57</v>
      </c>
      <c r="N408">
        <v>0</v>
      </c>
      <c r="O408">
        <v>0</v>
      </c>
      <c r="P408">
        <v>0</v>
      </c>
      <c r="Q408">
        <v>0</v>
      </c>
    </row>
    <row r="409" spans="1:17" x14ac:dyDescent="0.25">
      <c r="A409" t="s">
        <v>474</v>
      </c>
      <c r="B409" t="s">
        <v>219</v>
      </c>
      <c r="C409" t="s">
        <v>235</v>
      </c>
      <c r="D409" t="s">
        <v>685</v>
      </c>
      <c r="E409" t="s">
        <v>686</v>
      </c>
      <c r="F409" t="s">
        <v>223</v>
      </c>
      <c r="G409">
        <v>0</v>
      </c>
      <c r="H409">
        <v>0</v>
      </c>
      <c r="I409">
        <v>0</v>
      </c>
      <c r="J409" s="9">
        <v>-11765.95</v>
      </c>
      <c r="K409">
        <v>1</v>
      </c>
      <c r="L409">
        <v>0</v>
      </c>
      <c r="M409">
        <v>11765.95</v>
      </c>
      <c r="N409">
        <v>0</v>
      </c>
      <c r="O409">
        <v>0</v>
      </c>
      <c r="P409">
        <v>0</v>
      </c>
      <c r="Q409">
        <v>0</v>
      </c>
    </row>
    <row r="410" spans="1:17" x14ac:dyDescent="0.25">
      <c r="A410" t="s">
        <v>687</v>
      </c>
      <c r="B410" t="s">
        <v>219</v>
      </c>
      <c r="C410" t="s">
        <v>235</v>
      </c>
      <c r="D410" t="s">
        <v>236</v>
      </c>
      <c r="E410" t="s">
        <v>237</v>
      </c>
      <c r="F410" t="s">
        <v>223</v>
      </c>
      <c r="G410">
        <v>-2200000</v>
      </c>
      <c r="H410">
        <v>0</v>
      </c>
      <c r="I410">
        <v>0</v>
      </c>
      <c r="J410" s="9">
        <v>0</v>
      </c>
      <c r="K410">
        <v>1</v>
      </c>
      <c r="L410">
        <v>0</v>
      </c>
      <c r="M410">
        <v>0</v>
      </c>
      <c r="N410">
        <v>2200000</v>
      </c>
      <c r="O410">
        <v>0</v>
      </c>
      <c r="P410">
        <v>-2200000</v>
      </c>
      <c r="Q410">
        <v>0</v>
      </c>
    </row>
    <row r="411" spans="1:17" x14ac:dyDescent="0.25">
      <c r="A411" t="s">
        <v>687</v>
      </c>
      <c r="B411" t="s">
        <v>219</v>
      </c>
      <c r="C411" t="s">
        <v>314</v>
      </c>
      <c r="D411" t="s">
        <v>688</v>
      </c>
      <c r="E411" t="s">
        <v>689</v>
      </c>
      <c r="F411" t="s">
        <v>223</v>
      </c>
      <c r="G411">
        <v>0</v>
      </c>
      <c r="H411">
        <v>0</v>
      </c>
      <c r="I411">
        <v>0</v>
      </c>
      <c r="J411" s="9">
        <v>-66.17</v>
      </c>
      <c r="K411">
        <v>1</v>
      </c>
      <c r="L411">
        <v>0</v>
      </c>
      <c r="M411">
        <v>66.17</v>
      </c>
      <c r="N411">
        <v>0</v>
      </c>
      <c r="O411">
        <v>0</v>
      </c>
      <c r="P411">
        <v>0</v>
      </c>
      <c r="Q411">
        <v>0</v>
      </c>
    </row>
    <row r="412" spans="1:17" x14ac:dyDescent="0.25">
      <c r="A412" t="s">
        <v>687</v>
      </c>
      <c r="B412" t="s">
        <v>219</v>
      </c>
      <c r="C412" t="s">
        <v>358</v>
      </c>
      <c r="D412" t="s">
        <v>690</v>
      </c>
      <c r="E412" t="s">
        <v>691</v>
      </c>
      <c r="F412" t="s">
        <v>223</v>
      </c>
      <c r="G412">
        <v>0</v>
      </c>
      <c r="H412">
        <v>0</v>
      </c>
      <c r="I412">
        <v>0</v>
      </c>
      <c r="J412" s="9">
        <v>-5796.35</v>
      </c>
      <c r="K412">
        <v>1</v>
      </c>
      <c r="L412">
        <v>0</v>
      </c>
      <c r="M412">
        <v>5796.35</v>
      </c>
      <c r="N412">
        <v>0</v>
      </c>
      <c r="O412">
        <v>0</v>
      </c>
      <c r="P412">
        <v>0</v>
      </c>
      <c r="Q412">
        <v>0</v>
      </c>
    </row>
    <row r="413" spans="1:17" x14ac:dyDescent="0.25">
      <c r="A413" t="s">
        <v>687</v>
      </c>
      <c r="B413" t="s">
        <v>219</v>
      </c>
      <c r="C413" t="s">
        <v>358</v>
      </c>
      <c r="D413" t="s">
        <v>692</v>
      </c>
      <c r="E413" t="s">
        <v>693</v>
      </c>
      <c r="F413" t="s">
        <v>223</v>
      </c>
      <c r="G413">
        <v>0</v>
      </c>
      <c r="H413">
        <v>0</v>
      </c>
      <c r="I413">
        <v>0</v>
      </c>
      <c r="J413" s="9">
        <v>-21625.52</v>
      </c>
      <c r="K413">
        <v>1</v>
      </c>
      <c r="L413">
        <v>0</v>
      </c>
      <c r="M413">
        <v>21625.52</v>
      </c>
      <c r="N413">
        <v>0</v>
      </c>
      <c r="O413">
        <v>0</v>
      </c>
      <c r="P413">
        <v>0</v>
      </c>
      <c r="Q413">
        <v>0</v>
      </c>
    </row>
    <row r="414" spans="1:17" x14ac:dyDescent="0.25">
      <c r="A414" t="s">
        <v>687</v>
      </c>
      <c r="B414" t="s">
        <v>219</v>
      </c>
      <c r="C414" t="s">
        <v>358</v>
      </c>
      <c r="D414" t="s">
        <v>692</v>
      </c>
      <c r="E414" t="s">
        <v>693</v>
      </c>
      <c r="F414" t="s">
        <v>223</v>
      </c>
      <c r="G414">
        <v>0</v>
      </c>
      <c r="H414">
        <v>0</v>
      </c>
      <c r="I414">
        <v>0</v>
      </c>
      <c r="J414" s="9">
        <v>-17052.849999999999</v>
      </c>
      <c r="K414">
        <v>1</v>
      </c>
      <c r="L414">
        <v>0</v>
      </c>
      <c r="M414">
        <v>17052.849999999999</v>
      </c>
      <c r="N414">
        <v>0</v>
      </c>
      <c r="O414">
        <v>0</v>
      </c>
      <c r="P414">
        <v>0</v>
      </c>
      <c r="Q414">
        <v>0</v>
      </c>
    </row>
    <row r="415" spans="1:17" x14ac:dyDescent="0.25">
      <c r="A415" t="s">
        <v>687</v>
      </c>
      <c r="B415" t="s">
        <v>219</v>
      </c>
      <c r="C415" t="s">
        <v>358</v>
      </c>
      <c r="D415" t="s">
        <v>692</v>
      </c>
      <c r="E415" t="s">
        <v>693</v>
      </c>
      <c r="F415" t="s">
        <v>223</v>
      </c>
      <c r="G415">
        <v>0</v>
      </c>
      <c r="H415">
        <v>0</v>
      </c>
      <c r="I415">
        <v>0</v>
      </c>
      <c r="J415" s="9">
        <v>-17052.849999999999</v>
      </c>
      <c r="K415">
        <v>1</v>
      </c>
      <c r="L415">
        <v>0</v>
      </c>
      <c r="M415">
        <v>17052.849999999999</v>
      </c>
      <c r="N415">
        <v>0</v>
      </c>
      <c r="O415">
        <v>0</v>
      </c>
      <c r="P415">
        <v>0</v>
      </c>
      <c r="Q415">
        <v>0</v>
      </c>
    </row>
    <row r="416" spans="1:17" x14ac:dyDescent="0.25">
      <c r="A416" t="s">
        <v>687</v>
      </c>
      <c r="B416" t="s">
        <v>219</v>
      </c>
      <c r="C416" t="s">
        <v>358</v>
      </c>
      <c r="D416" t="s">
        <v>692</v>
      </c>
      <c r="E416" t="s">
        <v>693</v>
      </c>
      <c r="F416" t="s">
        <v>223</v>
      </c>
      <c r="G416">
        <v>0</v>
      </c>
      <c r="H416">
        <v>0</v>
      </c>
      <c r="I416">
        <v>0</v>
      </c>
      <c r="J416" s="9">
        <v>-17052.849999999999</v>
      </c>
      <c r="K416">
        <v>1</v>
      </c>
      <c r="L416">
        <v>0</v>
      </c>
      <c r="M416">
        <v>17052.849999999999</v>
      </c>
      <c r="N416">
        <v>0</v>
      </c>
      <c r="O416">
        <v>0</v>
      </c>
      <c r="P416">
        <v>0</v>
      </c>
      <c r="Q416">
        <v>0</v>
      </c>
    </row>
    <row r="417" spans="1:17" x14ac:dyDescent="0.25">
      <c r="A417" t="s">
        <v>687</v>
      </c>
      <c r="B417" t="s">
        <v>219</v>
      </c>
      <c r="C417" t="s">
        <v>358</v>
      </c>
      <c r="D417" t="s">
        <v>694</v>
      </c>
      <c r="E417" t="s">
        <v>695</v>
      </c>
      <c r="F417" t="s">
        <v>223</v>
      </c>
      <c r="G417">
        <v>0</v>
      </c>
      <c r="H417">
        <v>0</v>
      </c>
      <c r="I417">
        <v>0</v>
      </c>
      <c r="J417" s="9">
        <v>-21625.52</v>
      </c>
      <c r="K417">
        <v>1</v>
      </c>
      <c r="L417">
        <v>0</v>
      </c>
      <c r="M417">
        <v>21625.52</v>
      </c>
      <c r="N417">
        <v>0</v>
      </c>
      <c r="O417">
        <v>0</v>
      </c>
      <c r="P417">
        <v>0</v>
      </c>
      <c r="Q417">
        <v>0</v>
      </c>
    </row>
    <row r="418" spans="1:17" x14ac:dyDescent="0.25">
      <c r="A418" t="s">
        <v>687</v>
      </c>
      <c r="B418" t="s">
        <v>219</v>
      </c>
      <c r="C418" t="s">
        <v>358</v>
      </c>
      <c r="D418" t="s">
        <v>694</v>
      </c>
      <c r="E418" t="s">
        <v>695</v>
      </c>
      <c r="F418" t="s">
        <v>223</v>
      </c>
      <c r="G418">
        <v>0</v>
      </c>
      <c r="H418">
        <v>0</v>
      </c>
      <c r="I418">
        <v>0</v>
      </c>
      <c r="J418" s="9">
        <v>-17052.849999999999</v>
      </c>
      <c r="K418">
        <v>1</v>
      </c>
      <c r="L418">
        <v>0</v>
      </c>
      <c r="M418">
        <v>17052.849999999999</v>
      </c>
      <c r="N418">
        <v>0</v>
      </c>
      <c r="O418">
        <v>0</v>
      </c>
      <c r="P418">
        <v>0</v>
      </c>
      <c r="Q418">
        <v>0</v>
      </c>
    </row>
    <row r="419" spans="1:17" x14ac:dyDescent="0.25">
      <c r="A419" t="s">
        <v>687</v>
      </c>
      <c r="B419" t="s">
        <v>219</v>
      </c>
      <c r="C419" t="s">
        <v>358</v>
      </c>
      <c r="D419" t="s">
        <v>696</v>
      </c>
      <c r="E419" t="s">
        <v>697</v>
      </c>
      <c r="F419" t="s">
        <v>223</v>
      </c>
      <c r="G419">
        <v>0</v>
      </c>
      <c r="H419">
        <v>0</v>
      </c>
      <c r="I419">
        <v>0</v>
      </c>
      <c r="J419" s="9">
        <v>-38678.370000000003</v>
      </c>
      <c r="K419">
        <v>1</v>
      </c>
      <c r="L419">
        <v>0</v>
      </c>
      <c r="M419">
        <v>38678.370000000003</v>
      </c>
      <c r="N419">
        <v>0</v>
      </c>
      <c r="O419">
        <v>0</v>
      </c>
      <c r="P419">
        <v>0</v>
      </c>
      <c r="Q419">
        <v>0</v>
      </c>
    </row>
    <row r="420" spans="1:17" x14ac:dyDescent="0.25">
      <c r="A420" t="s">
        <v>687</v>
      </c>
      <c r="B420" t="s">
        <v>219</v>
      </c>
      <c r="C420" t="s">
        <v>272</v>
      </c>
      <c r="D420" t="s">
        <v>698</v>
      </c>
      <c r="E420" t="s">
        <v>699</v>
      </c>
      <c r="F420" t="s">
        <v>223</v>
      </c>
      <c r="G420">
        <v>0</v>
      </c>
      <c r="H420">
        <v>0</v>
      </c>
      <c r="I420">
        <v>0</v>
      </c>
      <c r="J420" s="9">
        <v>-62.4</v>
      </c>
      <c r="K420">
        <v>1</v>
      </c>
      <c r="L420">
        <v>0</v>
      </c>
      <c r="M420">
        <v>62.4</v>
      </c>
      <c r="N420">
        <v>0</v>
      </c>
      <c r="O420">
        <v>0</v>
      </c>
      <c r="P420">
        <v>0</v>
      </c>
      <c r="Q420">
        <v>0</v>
      </c>
    </row>
    <row r="421" spans="1:17" x14ac:dyDescent="0.25">
      <c r="A421" t="s">
        <v>687</v>
      </c>
      <c r="B421" t="s">
        <v>219</v>
      </c>
      <c r="C421" t="s">
        <v>361</v>
      </c>
      <c r="D421" t="s">
        <v>700</v>
      </c>
      <c r="E421" t="s">
        <v>701</v>
      </c>
      <c r="F421" t="s">
        <v>223</v>
      </c>
      <c r="G421">
        <v>0</v>
      </c>
      <c r="H421">
        <v>0</v>
      </c>
      <c r="I421">
        <v>0</v>
      </c>
      <c r="J421" s="9">
        <v>-40797.82</v>
      </c>
      <c r="K421">
        <v>1</v>
      </c>
      <c r="L421">
        <v>0</v>
      </c>
      <c r="M421">
        <v>40797.82</v>
      </c>
      <c r="N421">
        <v>0</v>
      </c>
      <c r="O421">
        <v>0</v>
      </c>
      <c r="P421">
        <v>0</v>
      </c>
      <c r="Q421">
        <v>0</v>
      </c>
    </row>
    <row r="422" spans="1:17" x14ac:dyDescent="0.25">
      <c r="A422" t="s">
        <v>687</v>
      </c>
      <c r="B422" t="s">
        <v>219</v>
      </c>
      <c r="C422" t="s">
        <v>323</v>
      </c>
      <c r="D422" t="s">
        <v>702</v>
      </c>
      <c r="E422" t="s">
        <v>703</v>
      </c>
      <c r="F422" t="s">
        <v>223</v>
      </c>
      <c r="G422">
        <v>0</v>
      </c>
      <c r="H422">
        <v>0</v>
      </c>
      <c r="I422">
        <v>0</v>
      </c>
      <c r="J422" s="9">
        <v>-5822.69</v>
      </c>
      <c r="K422">
        <v>1</v>
      </c>
      <c r="L422">
        <v>0</v>
      </c>
      <c r="M422">
        <v>5822.69</v>
      </c>
      <c r="N422">
        <v>0</v>
      </c>
      <c r="O422">
        <v>0</v>
      </c>
      <c r="P422">
        <v>0</v>
      </c>
      <c r="Q422">
        <v>0</v>
      </c>
    </row>
    <row r="423" spans="1:17" x14ac:dyDescent="0.25">
      <c r="A423" t="s">
        <v>687</v>
      </c>
      <c r="B423" t="s">
        <v>219</v>
      </c>
      <c r="C423" t="s">
        <v>498</v>
      </c>
      <c r="D423" t="s">
        <v>704</v>
      </c>
      <c r="E423" t="s">
        <v>705</v>
      </c>
      <c r="F423" t="s">
        <v>223</v>
      </c>
      <c r="G423">
        <v>0</v>
      </c>
      <c r="H423">
        <v>0</v>
      </c>
      <c r="I423">
        <v>0</v>
      </c>
      <c r="J423" s="9">
        <v>-5614.37</v>
      </c>
      <c r="K423">
        <v>1</v>
      </c>
      <c r="L423">
        <v>0</v>
      </c>
      <c r="M423">
        <v>5614.37</v>
      </c>
      <c r="N423">
        <v>0</v>
      </c>
      <c r="O423">
        <v>0</v>
      </c>
      <c r="P423">
        <v>0</v>
      </c>
      <c r="Q423">
        <v>0</v>
      </c>
    </row>
    <row r="424" spans="1:17" x14ac:dyDescent="0.25">
      <c r="A424" t="s">
        <v>687</v>
      </c>
      <c r="B424" t="s">
        <v>219</v>
      </c>
      <c r="C424" t="s">
        <v>498</v>
      </c>
      <c r="D424" t="s">
        <v>706</v>
      </c>
      <c r="E424" t="s">
        <v>707</v>
      </c>
      <c r="F424" t="s">
        <v>223</v>
      </c>
      <c r="G424">
        <v>0</v>
      </c>
      <c r="H424">
        <v>0</v>
      </c>
      <c r="I424">
        <v>0</v>
      </c>
      <c r="J424" s="9">
        <v>-45804.55</v>
      </c>
      <c r="K424">
        <v>1</v>
      </c>
      <c r="L424">
        <v>0</v>
      </c>
      <c r="M424">
        <v>45804.55</v>
      </c>
      <c r="N424">
        <v>0</v>
      </c>
      <c r="O424">
        <v>0</v>
      </c>
      <c r="P424">
        <v>0</v>
      </c>
      <c r="Q424">
        <v>0</v>
      </c>
    </row>
    <row r="425" spans="1:17" x14ac:dyDescent="0.25">
      <c r="A425" t="s">
        <v>687</v>
      </c>
      <c r="B425" t="s">
        <v>219</v>
      </c>
      <c r="C425" t="s">
        <v>361</v>
      </c>
      <c r="D425" t="s">
        <v>708</v>
      </c>
      <c r="E425" t="s">
        <v>709</v>
      </c>
      <c r="F425" t="s">
        <v>223</v>
      </c>
      <c r="G425">
        <v>0</v>
      </c>
      <c r="H425">
        <v>0</v>
      </c>
      <c r="I425">
        <v>0</v>
      </c>
      <c r="J425" s="9">
        <v>-150047.18</v>
      </c>
      <c r="K425">
        <v>1</v>
      </c>
      <c r="L425">
        <v>0</v>
      </c>
      <c r="M425">
        <v>150047.18</v>
      </c>
      <c r="N425">
        <v>0</v>
      </c>
      <c r="O425">
        <v>0</v>
      </c>
      <c r="P425">
        <v>0</v>
      </c>
      <c r="Q425">
        <v>0</v>
      </c>
    </row>
    <row r="426" spans="1:17" x14ac:dyDescent="0.25">
      <c r="A426" t="s">
        <v>687</v>
      </c>
      <c r="B426" t="s">
        <v>219</v>
      </c>
      <c r="C426" t="s">
        <v>361</v>
      </c>
      <c r="D426" t="s">
        <v>708</v>
      </c>
      <c r="E426" t="s">
        <v>709</v>
      </c>
      <c r="F426" t="s">
        <v>223</v>
      </c>
      <c r="G426">
        <v>0</v>
      </c>
      <c r="H426">
        <v>0</v>
      </c>
      <c r="I426">
        <v>0</v>
      </c>
      <c r="J426" s="9">
        <v>-652.36</v>
      </c>
      <c r="K426">
        <v>1</v>
      </c>
      <c r="L426">
        <v>0</v>
      </c>
      <c r="M426">
        <v>652.36</v>
      </c>
      <c r="N426">
        <v>0</v>
      </c>
      <c r="O426">
        <v>0</v>
      </c>
      <c r="P426">
        <v>0</v>
      </c>
      <c r="Q426">
        <v>0</v>
      </c>
    </row>
    <row r="427" spans="1:17" x14ac:dyDescent="0.25">
      <c r="A427" t="s">
        <v>687</v>
      </c>
      <c r="B427" t="s">
        <v>219</v>
      </c>
      <c r="C427" t="s">
        <v>710</v>
      </c>
      <c r="D427" t="s">
        <v>711</v>
      </c>
      <c r="E427" t="s">
        <v>712</v>
      </c>
      <c r="F427" t="s">
        <v>223</v>
      </c>
      <c r="G427">
        <v>0</v>
      </c>
      <c r="H427">
        <v>0</v>
      </c>
      <c r="I427">
        <v>0</v>
      </c>
      <c r="J427" s="9">
        <v>-608.21</v>
      </c>
      <c r="K427">
        <v>1</v>
      </c>
      <c r="L427">
        <v>0</v>
      </c>
      <c r="M427">
        <v>608.21</v>
      </c>
      <c r="N427">
        <v>0</v>
      </c>
      <c r="O427">
        <v>0</v>
      </c>
      <c r="P427">
        <v>0</v>
      </c>
      <c r="Q427">
        <v>0</v>
      </c>
    </row>
    <row r="428" spans="1:17" x14ac:dyDescent="0.25">
      <c r="A428" t="s">
        <v>687</v>
      </c>
      <c r="B428" t="s">
        <v>219</v>
      </c>
      <c r="C428" t="s">
        <v>713</v>
      </c>
      <c r="D428" t="s">
        <v>481</v>
      </c>
      <c r="E428" t="s">
        <v>482</v>
      </c>
      <c r="F428" t="s">
        <v>223</v>
      </c>
      <c r="G428">
        <v>0</v>
      </c>
      <c r="H428">
        <v>0</v>
      </c>
      <c r="I428">
        <v>0</v>
      </c>
      <c r="J428" s="9">
        <v>-144127.04000000001</v>
      </c>
      <c r="K428">
        <v>1</v>
      </c>
      <c r="L428">
        <v>0</v>
      </c>
      <c r="M428">
        <v>144127.04000000001</v>
      </c>
      <c r="N428">
        <v>0</v>
      </c>
      <c r="O428">
        <v>0</v>
      </c>
      <c r="P428">
        <v>0</v>
      </c>
      <c r="Q428">
        <v>0</v>
      </c>
    </row>
    <row r="429" spans="1:17" x14ac:dyDescent="0.25">
      <c r="A429" t="s">
        <v>687</v>
      </c>
      <c r="B429" t="s">
        <v>219</v>
      </c>
      <c r="C429" t="s">
        <v>713</v>
      </c>
      <c r="D429" t="s">
        <v>481</v>
      </c>
      <c r="E429" t="s">
        <v>482</v>
      </c>
      <c r="F429" t="s">
        <v>223</v>
      </c>
      <c r="G429">
        <v>0</v>
      </c>
      <c r="H429">
        <v>0</v>
      </c>
      <c r="I429">
        <v>0</v>
      </c>
      <c r="J429" s="9">
        <v>-9.2200000000000006</v>
      </c>
      <c r="K429">
        <v>1</v>
      </c>
      <c r="L429">
        <v>0</v>
      </c>
      <c r="M429">
        <v>9.2200000000000006</v>
      </c>
      <c r="N429">
        <v>0</v>
      </c>
      <c r="O429">
        <v>0</v>
      </c>
      <c r="P429">
        <v>0</v>
      </c>
      <c r="Q429">
        <v>0</v>
      </c>
    </row>
    <row r="430" spans="1:17" x14ac:dyDescent="0.25">
      <c r="A430" t="s">
        <v>687</v>
      </c>
      <c r="B430" t="s">
        <v>219</v>
      </c>
      <c r="C430" t="s">
        <v>314</v>
      </c>
      <c r="D430" t="s">
        <v>481</v>
      </c>
      <c r="E430" t="s">
        <v>482</v>
      </c>
      <c r="F430" t="s">
        <v>223</v>
      </c>
      <c r="G430">
        <v>0</v>
      </c>
      <c r="H430">
        <v>0</v>
      </c>
      <c r="I430">
        <v>0</v>
      </c>
      <c r="J430" s="9">
        <v>-3.8</v>
      </c>
      <c r="K430">
        <v>1</v>
      </c>
      <c r="L430">
        <v>0</v>
      </c>
      <c r="M430">
        <v>3.8</v>
      </c>
      <c r="N430">
        <v>0</v>
      </c>
      <c r="O430">
        <v>0</v>
      </c>
      <c r="P430">
        <v>0</v>
      </c>
      <c r="Q430">
        <v>0</v>
      </c>
    </row>
    <row r="431" spans="1:17" x14ac:dyDescent="0.25">
      <c r="A431" t="s">
        <v>687</v>
      </c>
      <c r="B431" t="s">
        <v>219</v>
      </c>
      <c r="C431" t="s">
        <v>714</v>
      </c>
      <c r="D431" t="s">
        <v>715</v>
      </c>
      <c r="E431" t="s">
        <v>716</v>
      </c>
      <c r="F431" t="s">
        <v>223</v>
      </c>
      <c r="G431">
        <v>0</v>
      </c>
      <c r="H431">
        <v>0</v>
      </c>
      <c r="I431">
        <v>0</v>
      </c>
      <c r="J431" s="9">
        <v>-83.8</v>
      </c>
      <c r="K431">
        <v>1</v>
      </c>
      <c r="L431">
        <v>0</v>
      </c>
      <c r="M431">
        <v>83.8</v>
      </c>
      <c r="N431">
        <v>0</v>
      </c>
      <c r="O431">
        <v>0</v>
      </c>
      <c r="P431">
        <v>0</v>
      </c>
      <c r="Q431">
        <v>0</v>
      </c>
    </row>
    <row r="432" spans="1:17" x14ac:dyDescent="0.25">
      <c r="A432" t="s">
        <v>687</v>
      </c>
      <c r="B432" t="s">
        <v>219</v>
      </c>
      <c r="C432" t="s">
        <v>530</v>
      </c>
      <c r="D432" t="s">
        <v>717</v>
      </c>
      <c r="E432" t="s">
        <v>718</v>
      </c>
      <c r="F432" t="s">
        <v>223</v>
      </c>
      <c r="G432">
        <v>0</v>
      </c>
      <c r="H432">
        <v>0</v>
      </c>
      <c r="I432">
        <v>0</v>
      </c>
      <c r="J432" s="9">
        <v>-6073.32</v>
      </c>
      <c r="K432">
        <v>1</v>
      </c>
      <c r="L432">
        <v>0</v>
      </c>
      <c r="M432">
        <v>6073.32</v>
      </c>
      <c r="N432">
        <v>0</v>
      </c>
      <c r="O432">
        <v>0</v>
      </c>
      <c r="P432">
        <v>0</v>
      </c>
      <c r="Q432">
        <v>0</v>
      </c>
    </row>
    <row r="433" spans="1:17" x14ac:dyDescent="0.25">
      <c r="A433" t="s">
        <v>687</v>
      </c>
      <c r="B433" t="s">
        <v>219</v>
      </c>
      <c r="C433" t="s">
        <v>406</v>
      </c>
      <c r="D433" t="s">
        <v>719</v>
      </c>
      <c r="E433" t="s">
        <v>720</v>
      </c>
      <c r="F433" t="s">
        <v>223</v>
      </c>
      <c r="G433">
        <v>0</v>
      </c>
      <c r="H433">
        <v>0</v>
      </c>
      <c r="I433">
        <v>0</v>
      </c>
      <c r="J433" s="9">
        <v>-38442.910000000003</v>
      </c>
      <c r="K433">
        <v>1</v>
      </c>
      <c r="L433">
        <v>0</v>
      </c>
      <c r="M433">
        <v>38442.910000000003</v>
      </c>
      <c r="N433">
        <v>0</v>
      </c>
      <c r="O433">
        <v>0</v>
      </c>
      <c r="P433">
        <v>0</v>
      </c>
      <c r="Q433">
        <v>0</v>
      </c>
    </row>
    <row r="434" spans="1:17" x14ac:dyDescent="0.25">
      <c r="A434" t="s">
        <v>687</v>
      </c>
      <c r="B434" t="s">
        <v>219</v>
      </c>
      <c r="C434" t="s">
        <v>459</v>
      </c>
      <c r="D434" t="s">
        <v>721</v>
      </c>
      <c r="E434" t="s">
        <v>722</v>
      </c>
      <c r="F434" t="s">
        <v>223</v>
      </c>
      <c r="G434">
        <v>0</v>
      </c>
      <c r="H434">
        <v>0</v>
      </c>
      <c r="I434">
        <v>0</v>
      </c>
      <c r="J434" s="9">
        <v>-83.23</v>
      </c>
      <c r="K434">
        <v>1</v>
      </c>
      <c r="L434">
        <v>0</v>
      </c>
      <c r="M434">
        <v>83.23</v>
      </c>
      <c r="N434">
        <v>0</v>
      </c>
      <c r="O434">
        <v>0</v>
      </c>
      <c r="P434">
        <v>0</v>
      </c>
      <c r="Q434">
        <v>0</v>
      </c>
    </row>
    <row r="435" spans="1:17" x14ac:dyDescent="0.25">
      <c r="A435" t="s">
        <v>687</v>
      </c>
      <c r="B435" t="s">
        <v>219</v>
      </c>
      <c r="C435" t="s">
        <v>723</v>
      </c>
      <c r="D435" t="s">
        <v>724</v>
      </c>
      <c r="E435" t="s">
        <v>725</v>
      </c>
      <c r="F435" t="s">
        <v>223</v>
      </c>
      <c r="G435">
        <v>0</v>
      </c>
      <c r="H435">
        <v>0</v>
      </c>
      <c r="I435">
        <v>0</v>
      </c>
      <c r="J435" s="9">
        <v>-7.38</v>
      </c>
      <c r="K435">
        <v>1</v>
      </c>
      <c r="L435">
        <v>0</v>
      </c>
      <c r="M435">
        <v>7.38</v>
      </c>
      <c r="N435">
        <v>0</v>
      </c>
      <c r="O435">
        <v>0</v>
      </c>
      <c r="P435">
        <v>0</v>
      </c>
      <c r="Q435">
        <v>0</v>
      </c>
    </row>
    <row r="436" spans="1:17" x14ac:dyDescent="0.25">
      <c r="A436" t="s">
        <v>687</v>
      </c>
      <c r="B436" t="s">
        <v>219</v>
      </c>
      <c r="C436" t="s">
        <v>251</v>
      </c>
      <c r="D436" t="s">
        <v>726</v>
      </c>
      <c r="E436" t="s">
        <v>727</v>
      </c>
      <c r="F436" t="s">
        <v>223</v>
      </c>
      <c r="G436">
        <v>0</v>
      </c>
      <c r="H436">
        <v>0</v>
      </c>
      <c r="I436">
        <v>0</v>
      </c>
      <c r="J436" s="9">
        <v>-38405.269999999997</v>
      </c>
      <c r="K436">
        <v>1</v>
      </c>
      <c r="L436">
        <v>0</v>
      </c>
      <c r="M436">
        <v>38405.269999999997</v>
      </c>
      <c r="N436">
        <v>0</v>
      </c>
      <c r="O436">
        <v>0</v>
      </c>
      <c r="P436">
        <v>0</v>
      </c>
      <c r="Q436">
        <v>0</v>
      </c>
    </row>
    <row r="437" spans="1:17" x14ac:dyDescent="0.25">
      <c r="A437" t="s">
        <v>687</v>
      </c>
      <c r="B437" t="s">
        <v>219</v>
      </c>
      <c r="C437" t="s">
        <v>728</v>
      </c>
      <c r="D437" t="s">
        <v>729</v>
      </c>
      <c r="E437" t="s">
        <v>730</v>
      </c>
      <c r="F437" t="s">
        <v>223</v>
      </c>
      <c r="G437">
        <v>0</v>
      </c>
      <c r="H437">
        <v>0</v>
      </c>
      <c r="I437">
        <v>0</v>
      </c>
      <c r="J437" s="9">
        <v>-161358.19</v>
      </c>
      <c r="K437">
        <v>1</v>
      </c>
      <c r="L437">
        <v>0</v>
      </c>
      <c r="M437">
        <v>161358.19</v>
      </c>
      <c r="N437">
        <v>0</v>
      </c>
      <c r="O437">
        <v>0</v>
      </c>
      <c r="P437">
        <v>0</v>
      </c>
      <c r="Q437">
        <v>0</v>
      </c>
    </row>
    <row r="438" spans="1:17" x14ac:dyDescent="0.25">
      <c r="A438" t="s">
        <v>687</v>
      </c>
      <c r="B438" t="s">
        <v>219</v>
      </c>
      <c r="C438" t="s">
        <v>375</v>
      </c>
      <c r="D438" t="s">
        <v>731</v>
      </c>
      <c r="E438" t="s">
        <v>732</v>
      </c>
      <c r="F438" t="s">
        <v>223</v>
      </c>
      <c r="G438">
        <v>0</v>
      </c>
      <c r="H438">
        <v>0</v>
      </c>
      <c r="I438">
        <v>0</v>
      </c>
      <c r="J438" s="9">
        <v>-88.48</v>
      </c>
      <c r="K438">
        <v>1</v>
      </c>
      <c r="L438">
        <v>0</v>
      </c>
      <c r="M438">
        <v>88.48</v>
      </c>
      <c r="N438">
        <v>0</v>
      </c>
      <c r="O438">
        <v>0</v>
      </c>
      <c r="P438">
        <v>0</v>
      </c>
      <c r="Q438">
        <v>0</v>
      </c>
    </row>
    <row r="439" spans="1:17" x14ac:dyDescent="0.25">
      <c r="A439" t="s">
        <v>687</v>
      </c>
      <c r="B439" t="s">
        <v>219</v>
      </c>
      <c r="C439" t="s">
        <v>406</v>
      </c>
      <c r="D439" t="s">
        <v>733</v>
      </c>
      <c r="E439" t="s">
        <v>734</v>
      </c>
      <c r="F439" t="s">
        <v>223</v>
      </c>
      <c r="G439">
        <v>0</v>
      </c>
      <c r="H439">
        <v>0</v>
      </c>
      <c r="I439">
        <v>0</v>
      </c>
      <c r="J439" s="9">
        <v>-157332.18</v>
      </c>
      <c r="K439">
        <v>1</v>
      </c>
      <c r="L439">
        <v>0</v>
      </c>
      <c r="M439">
        <v>157332.18</v>
      </c>
      <c r="N439">
        <v>0</v>
      </c>
      <c r="O439">
        <v>0</v>
      </c>
      <c r="P439">
        <v>0</v>
      </c>
      <c r="Q439">
        <v>0</v>
      </c>
    </row>
    <row r="440" spans="1:17" x14ac:dyDescent="0.25">
      <c r="A440" t="s">
        <v>687</v>
      </c>
      <c r="B440" t="s">
        <v>219</v>
      </c>
      <c r="C440" t="s">
        <v>406</v>
      </c>
      <c r="D440" t="s">
        <v>733</v>
      </c>
      <c r="E440" t="s">
        <v>734</v>
      </c>
      <c r="F440" t="s">
        <v>223</v>
      </c>
      <c r="G440">
        <v>0</v>
      </c>
      <c r="H440">
        <v>0</v>
      </c>
      <c r="I440">
        <v>0</v>
      </c>
      <c r="J440" s="9">
        <v>-518.17999999999995</v>
      </c>
      <c r="K440">
        <v>1</v>
      </c>
      <c r="L440">
        <v>0</v>
      </c>
      <c r="M440">
        <v>518.17999999999995</v>
      </c>
      <c r="N440">
        <v>0</v>
      </c>
      <c r="O440">
        <v>0</v>
      </c>
      <c r="P440">
        <v>0</v>
      </c>
      <c r="Q440">
        <v>0</v>
      </c>
    </row>
    <row r="441" spans="1:17" x14ac:dyDescent="0.25">
      <c r="A441" t="s">
        <v>687</v>
      </c>
      <c r="B441" t="s">
        <v>219</v>
      </c>
      <c r="C441" t="s">
        <v>398</v>
      </c>
      <c r="D441" t="s">
        <v>735</v>
      </c>
      <c r="E441" t="s">
        <v>736</v>
      </c>
      <c r="F441" t="s">
        <v>223</v>
      </c>
      <c r="G441">
        <v>0</v>
      </c>
      <c r="H441">
        <v>0</v>
      </c>
      <c r="I441">
        <v>0</v>
      </c>
      <c r="J441" s="9">
        <v>-124133.09</v>
      </c>
      <c r="K441">
        <v>1</v>
      </c>
      <c r="L441">
        <v>0</v>
      </c>
      <c r="M441">
        <v>124133.09</v>
      </c>
      <c r="N441">
        <v>0</v>
      </c>
      <c r="O441">
        <v>0</v>
      </c>
      <c r="P441">
        <v>0</v>
      </c>
      <c r="Q441">
        <v>0</v>
      </c>
    </row>
    <row r="442" spans="1:17" x14ac:dyDescent="0.25">
      <c r="A442" t="s">
        <v>687</v>
      </c>
      <c r="B442" t="s">
        <v>219</v>
      </c>
      <c r="C442" t="s">
        <v>737</v>
      </c>
      <c r="D442" t="s">
        <v>738</v>
      </c>
      <c r="E442" t="s">
        <v>739</v>
      </c>
      <c r="F442" t="s">
        <v>223</v>
      </c>
      <c r="G442">
        <v>0</v>
      </c>
      <c r="H442">
        <v>0</v>
      </c>
      <c r="I442">
        <v>0</v>
      </c>
      <c r="J442" s="9">
        <v>-84.14</v>
      </c>
      <c r="K442">
        <v>1</v>
      </c>
      <c r="L442">
        <v>0</v>
      </c>
      <c r="M442">
        <v>84.14</v>
      </c>
      <c r="N442">
        <v>0</v>
      </c>
      <c r="O442">
        <v>0</v>
      </c>
      <c r="P442">
        <v>0</v>
      </c>
      <c r="Q442">
        <v>0</v>
      </c>
    </row>
    <row r="443" spans="1:17" x14ac:dyDescent="0.25">
      <c r="A443" t="s">
        <v>687</v>
      </c>
      <c r="B443" t="s">
        <v>219</v>
      </c>
      <c r="C443" t="s">
        <v>740</v>
      </c>
      <c r="D443" t="s">
        <v>741</v>
      </c>
      <c r="E443" t="s">
        <v>742</v>
      </c>
      <c r="F443" t="s">
        <v>223</v>
      </c>
      <c r="G443">
        <v>0</v>
      </c>
      <c r="H443">
        <v>0</v>
      </c>
      <c r="I443">
        <v>0</v>
      </c>
      <c r="J443" s="9">
        <v>-126716.59</v>
      </c>
      <c r="K443">
        <v>1</v>
      </c>
      <c r="L443">
        <v>0</v>
      </c>
      <c r="M443">
        <v>126716.59</v>
      </c>
      <c r="N443">
        <v>0</v>
      </c>
      <c r="O443">
        <v>0</v>
      </c>
      <c r="P443">
        <v>0</v>
      </c>
      <c r="Q443">
        <v>0</v>
      </c>
    </row>
    <row r="444" spans="1:17" x14ac:dyDescent="0.25">
      <c r="A444" t="s">
        <v>687</v>
      </c>
      <c r="B444" t="s">
        <v>219</v>
      </c>
      <c r="C444" t="s">
        <v>593</v>
      </c>
      <c r="D444" t="s">
        <v>743</v>
      </c>
      <c r="E444" t="s">
        <v>744</v>
      </c>
      <c r="F444" t="s">
        <v>223</v>
      </c>
      <c r="G444">
        <v>0</v>
      </c>
      <c r="H444">
        <v>0</v>
      </c>
      <c r="I444">
        <v>0</v>
      </c>
      <c r="J444" s="9">
        <v>-33428.42</v>
      </c>
      <c r="K444">
        <v>1</v>
      </c>
      <c r="L444">
        <v>0</v>
      </c>
      <c r="M444">
        <v>33428.42</v>
      </c>
      <c r="N444">
        <v>0</v>
      </c>
      <c r="O444">
        <v>0</v>
      </c>
      <c r="P444">
        <v>0</v>
      </c>
      <c r="Q444">
        <v>0</v>
      </c>
    </row>
    <row r="445" spans="1:17" x14ac:dyDescent="0.25">
      <c r="A445" t="s">
        <v>687</v>
      </c>
      <c r="B445" t="s">
        <v>219</v>
      </c>
      <c r="C445" t="s">
        <v>251</v>
      </c>
      <c r="D445" t="s">
        <v>745</v>
      </c>
      <c r="E445" t="s">
        <v>746</v>
      </c>
      <c r="F445" t="s">
        <v>223</v>
      </c>
      <c r="G445">
        <v>0</v>
      </c>
      <c r="H445">
        <v>0</v>
      </c>
      <c r="I445">
        <v>0</v>
      </c>
      <c r="J445" s="9">
        <v>-5555.02</v>
      </c>
      <c r="K445">
        <v>1</v>
      </c>
      <c r="L445">
        <v>0</v>
      </c>
      <c r="M445">
        <v>5555.02</v>
      </c>
      <c r="N445">
        <v>0</v>
      </c>
      <c r="O445">
        <v>0</v>
      </c>
      <c r="P445">
        <v>0</v>
      </c>
      <c r="Q445">
        <v>0</v>
      </c>
    </row>
    <row r="446" spans="1:17" x14ac:dyDescent="0.25">
      <c r="A446" t="s">
        <v>687</v>
      </c>
      <c r="B446" t="s">
        <v>219</v>
      </c>
      <c r="C446" t="s">
        <v>593</v>
      </c>
      <c r="D446" t="s">
        <v>747</v>
      </c>
      <c r="E446" t="s">
        <v>748</v>
      </c>
      <c r="F446" t="s">
        <v>223</v>
      </c>
      <c r="G446">
        <v>0</v>
      </c>
      <c r="H446">
        <v>0</v>
      </c>
      <c r="I446">
        <v>0</v>
      </c>
      <c r="J446" s="9">
        <v>-5686.59</v>
      </c>
      <c r="K446">
        <v>1</v>
      </c>
      <c r="L446">
        <v>0</v>
      </c>
      <c r="M446">
        <v>5686.59</v>
      </c>
      <c r="N446">
        <v>0</v>
      </c>
      <c r="O446">
        <v>0</v>
      </c>
      <c r="P446">
        <v>0</v>
      </c>
      <c r="Q446">
        <v>0</v>
      </c>
    </row>
    <row r="447" spans="1:17" x14ac:dyDescent="0.25">
      <c r="A447" t="s">
        <v>687</v>
      </c>
      <c r="B447" t="s">
        <v>219</v>
      </c>
      <c r="C447" t="s">
        <v>581</v>
      </c>
      <c r="D447" t="s">
        <v>749</v>
      </c>
      <c r="E447" t="s">
        <v>750</v>
      </c>
      <c r="F447" t="s">
        <v>223</v>
      </c>
      <c r="G447">
        <v>0</v>
      </c>
      <c r="H447">
        <v>0</v>
      </c>
      <c r="I447">
        <v>0</v>
      </c>
      <c r="J447" s="9">
        <v>-5885.28</v>
      </c>
      <c r="K447">
        <v>1</v>
      </c>
      <c r="L447">
        <v>0</v>
      </c>
      <c r="M447">
        <v>5885.28</v>
      </c>
      <c r="N447">
        <v>0</v>
      </c>
      <c r="O447">
        <v>0</v>
      </c>
      <c r="P447">
        <v>0</v>
      </c>
      <c r="Q447">
        <v>0</v>
      </c>
    </row>
    <row r="448" spans="1:17" x14ac:dyDescent="0.25">
      <c r="A448" t="s">
        <v>687</v>
      </c>
      <c r="B448" t="s">
        <v>219</v>
      </c>
      <c r="C448" t="s">
        <v>581</v>
      </c>
      <c r="D448" t="s">
        <v>751</v>
      </c>
      <c r="E448" t="s">
        <v>752</v>
      </c>
      <c r="F448" t="s">
        <v>223</v>
      </c>
      <c r="G448">
        <v>0</v>
      </c>
      <c r="H448">
        <v>0</v>
      </c>
      <c r="I448">
        <v>0</v>
      </c>
      <c r="J448" s="9">
        <v>-30361.59</v>
      </c>
      <c r="K448">
        <v>1</v>
      </c>
      <c r="L448">
        <v>0</v>
      </c>
      <c r="M448">
        <v>30361.59</v>
      </c>
      <c r="N448">
        <v>0</v>
      </c>
      <c r="O448">
        <v>0</v>
      </c>
      <c r="P448">
        <v>0</v>
      </c>
      <c r="Q448">
        <v>0</v>
      </c>
    </row>
    <row r="449" spans="1:17" x14ac:dyDescent="0.25">
      <c r="A449" t="s">
        <v>687</v>
      </c>
      <c r="B449" t="s">
        <v>219</v>
      </c>
      <c r="C449" t="s">
        <v>753</v>
      </c>
      <c r="D449" t="s">
        <v>754</v>
      </c>
      <c r="E449" t="s">
        <v>755</v>
      </c>
      <c r="F449" t="s">
        <v>223</v>
      </c>
      <c r="G449">
        <v>0</v>
      </c>
      <c r="H449">
        <v>0</v>
      </c>
      <c r="I449">
        <v>0</v>
      </c>
      <c r="J449" s="9">
        <v>-628.83000000000004</v>
      </c>
      <c r="K449">
        <v>1</v>
      </c>
      <c r="L449">
        <v>0</v>
      </c>
      <c r="M449">
        <v>628.83000000000004</v>
      </c>
      <c r="N449">
        <v>0</v>
      </c>
      <c r="O449">
        <v>0</v>
      </c>
      <c r="P449">
        <v>0</v>
      </c>
      <c r="Q449">
        <v>0</v>
      </c>
    </row>
    <row r="450" spans="1:17" x14ac:dyDescent="0.25">
      <c r="A450" t="s">
        <v>687</v>
      </c>
      <c r="B450" t="s">
        <v>219</v>
      </c>
      <c r="C450" t="s">
        <v>756</v>
      </c>
      <c r="D450" t="s">
        <v>757</v>
      </c>
      <c r="E450" t="s">
        <v>758</v>
      </c>
      <c r="F450" t="s">
        <v>223</v>
      </c>
      <c r="G450">
        <v>0</v>
      </c>
      <c r="H450">
        <v>0</v>
      </c>
      <c r="I450">
        <v>0</v>
      </c>
      <c r="J450" s="9">
        <v>-544.91999999999996</v>
      </c>
      <c r="K450">
        <v>1</v>
      </c>
      <c r="L450">
        <v>0</v>
      </c>
      <c r="M450">
        <v>544.91999999999996</v>
      </c>
      <c r="N450">
        <v>0</v>
      </c>
      <c r="O450">
        <v>0</v>
      </c>
      <c r="P450">
        <v>0</v>
      </c>
      <c r="Q450">
        <v>0</v>
      </c>
    </row>
    <row r="451" spans="1:17" x14ac:dyDescent="0.25">
      <c r="A451" t="s">
        <v>687</v>
      </c>
      <c r="B451" t="s">
        <v>219</v>
      </c>
      <c r="C451" t="s">
        <v>759</v>
      </c>
      <c r="D451" t="s">
        <v>760</v>
      </c>
      <c r="E451" t="s">
        <v>761</v>
      </c>
      <c r="F451" t="s">
        <v>223</v>
      </c>
      <c r="G451">
        <v>0</v>
      </c>
      <c r="H451">
        <v>0</v>
      </c>
      <c r="I451">
        <v>0</v>
      </c>
      <c r="J451" s="9">
        <v>-91.4</v>
      </c>
      <c r="K451">
        <v>1</v>
      </c>
      <c r="L451">
        <v>0</v>
      </c>
      <c r="M451">
        <v>91.4</v>
      </c>
      <c r="N451">
        <v>0</v>
      </c>
      <c r="O451">
        <v>0</v>
      </c>
      <c r="P451">
        <v>0</v>
      </c>
      <c r="Q451">
        <v>0</v>
      </c>
    </row>
    <row r="452" spans="1:17" x14ac:dyDescent="0.25">
      <c r="A452" t="s">
        <v>687</v>
      </c>
      <c r="B452" t="s">
        <v>219</v>
      </c>
      <c r="C452" t="s">
        <v>762</v>
      </c>
      <c r="D452" t="s">
        <v>763</v>
      </c>
      <c r="E452" t="s">
        <v>764</v>
      </c>
      <c r="F452" t="s">
        <v>223</v>
      </c>
      <c r="G452">
        <v>0</v>
      </c>
      <c r="H452">
        <v>0</v>
      </c>
      <c r="I452">
        <v>0</v>
      </c>
      <c r="J452" s="9">
        <v>-638.80999999999995</v>
      </c>
      <c r="K452">
        <v>1</v>
      </c>
      <c r="L452">
        <v>0</v>
      </c>
      <c r="M452">
        <v>638.80999999999995</v>
      </c>
      <c r="N452">
        <v>0</v>
      </c>
      <c r="O452">
        <v>0</v>
      </c>
      <c r="P452">
        <v>0</v>
      </c>
      <c r="Q452">
        <v>0</v>
      </c>
    </row>
    <row r="453" spans="1:17" x14ac:dyDescent="0.25">
      <c r="A453" t="s">
        <v>687</v>
      </c>
      <c r="B453" t="s">
        <v>219</v>
      </c>
      <c r="C453" t="s">
        <v>765</v>
      </c>
      <c r="D453" t="s">
        <v>766</v>
      </c>
      <c r="E453" t="s">
        <v>767</v>
      </c>
      <c r="F453" t="s">
        <v>223</v>
      </c>
      <c r="G453">
        <v>0</v>
      </c>
      <c r="H453">
        <v>0</v>
      </c>
      <c r="I453">
        <v>0</v>
      </c>
      <c r="J453" s="9">
        <v>-134288.23000000001</v>
      </c>
      <c r="K453">
        <v>1</v>
      </c>
      <c r="L453">
        <v>0</v>
      </c>
      <c r="M453">
        <v>134288.23000000001</v>
      </c>
      <c r="N453">
        <v>0</v>
      </c>
      <c r="O453">
        <v>0</v>
      </c>
      <c r="P453">
        <v>0</v>
      </c>
      <c r="Q453">
        <v>0</v>
      </c>
    </row>
    <row r="454" spans="1:17" x14ac:dyDescent="0.25">
      <c r="A454" t="s">
        <v>687</v>
      </c>
      <c r="B454" t="s">
        <v>219</v>
      </c>
      <c r="C454" t="s">
        <v>768</v>
      </c>
      <c r="D454" t="s">
        <v>766</v>
      </c>
      <c r="E454" t="s">
        <v>767</v>
      </c>
      <c r="F454" t="s">
        <v>223</v>
      </c>
      <c r="G454">
        <v>0</v>
      </c>
      <c r="H454">
        <v>0</v>
      </c>
      <c r="I454">
        <v>0</v>
      </c>
      <c r="J454" s="9">
        <v>-86.49</v>
      </c>
      <c r="K454">
        <v>1</v>
      </c>
      <c r="L454">
        <v>0</v>
      </c>
      <c r="M454">
        <v>86.49</v>
      </c>
      <c r="N454">
        <v>0</v>
      </c>
      <c r="O454">
        <v>0</v>
      </c>
      <c r="P454">
        <v>0</v>
      </c>
      <c r="Q454">
        <v>0</v>
      </c>
    </row>
    <row r="455" spans="1:17" x14ac:dyDescent="0.25">
      <c r="A455" t="s">
        <v>687</v>
      </c>
      <c r="B455" t="s">
        <v>219</v>
      </c>
      <c r="C455" t="s">
        <v>600</v>
      </c>
      <c r="D455" t="s">
        <v>769</v>
      </c>
      <c r="E455" t="s">
        <v>770</v>
      </c>
      <c r="F455" t="s">
        <v>223</v>
      </c>
      <c r="G455">
        <v>0</v>
      </c>
      <c r="H455">
        <v>0</v>
      </c>
      <c r="I455">
        <v>0</v>
      </c>
      <c r="J455" s="9">
        <v>-136652.20000000001</v>
      </c>
      <c r="K455">
        <v>1</v>
      </c>
      <c r="L455">
        <v>0</v>
      </c>
      <c r="M455">
        <v>136652.20000000001</v>
      </c>
      <c r="N455">
        <v>0</v>
      </c>
      <c r="O455">
        <v>0</v>
      </c>
      <c r="P455">
        <v>0</v>
      </c>
      <c r="Q455">
        <v>0</v>
      </c>
    </row>
    <row r="456" spans="1:17" x14ac:dyDescent="0.25">
      <c r="A456" t="s">
        <v>687</v>
      </c>
      <c r="B456" t="s">
        <v>219</v>
      </c>
      <c r="C456" t="s">
        <v>600</v>
      </c>
      <c r="D456" t="s">
        <v>771</v>
      </c>
      <c r="E456" t="s">
        <v>772</v>
      </c>
      <c r="F456" t="s">
        <v>223</v>
      </c>
      <c r="G456">
        <v>0</v>
      </c>
      <c r="H456">
        <v>0</v>
      </c>
      <c r="I456">
        <v>0</v>
      </c>
      <c r="J456" s="9">
        <v>-33563.57</v>
      </c>
      <c r="K456">
        <v>1</v>
      </c>
      <c r="L456">
        <v>0</v>
      </c>
      <c r="M456">
        <v>33563.57</v>
      </c>
      <c r="N456">
        <v>0</v>
      </c>
      <c r="O456">
        <v>0</v>
      </c>
      <c r="P456">
        <v>0</v>
      </c>
      <c r="Q456">
        <v>0</v>
      </c>
    </row>
    <row r="457" spans="1:17" x14ac:dyDescent="0.25">
      <c r="A457" t="s">
        <v>687</v>
      </c>
      <c r="B457" t="s">
        <v>219</v>
      </c>
      <c r="C457" t="s">
        <v>257</v>
      </c>
      <c r="D457" t="s">
        <v>773</v>
      </c>
      <c r="E457" t="s">
        <v>774</v>
      </c>
      <c r="F457" t="s">
        <v>223</v>
      </c>
      <c r="G457">
        <v>0</v>
      </c>
      <c r="H457">
        <v>0</v>
      </c>
      <c r="I457">
        <v>0</v>
      </c>
      <c r="J457" s="9">
        <v>-144647.81</v>
      </c>
      <c r="K457">
        <v>1</v>
      </c>
      <c r="L457">
        <v>0</v>
      </c>
      <c r="M457">
        <v>144647.81</v>
      </c>
      <c r="N457">
        <v>0</v>
      </c>
      <c r="O457">
        <v>0</v>
      </c>
      <c r="P457">
        <v>0</v>
      </c>
      <c r="Q457">
        <v>0</v>
      </c>
    </row>
    <row r="458" spans="1:17" x14ac:dyDescent="0.25">
      <c r="A458" t="s">
        <v>687</v>
      </c>
      <c r="B458" t="s">
        <v>219</v>
      </c>
      <c r="C458" t="s">
        <v>612</v>
      </c>
      <c r="D458" t="s">
        <v>775</v>
      </c>
      <c r="E458" t="s">
        <v>776</v>
      </c>
      <c r="F458" t="s">
        <v>223</v>
      </c>
      <c r="G458">
        <v>0</v>
      </c>
      <c r="H458">
        <v>0</v>
      </c>
      <c r="I458">
        <v>0</v>
      </c>
      <c r="J458" s="9">
        <v>-8.27</v>
      </c>
      <c r="K458">
        <v>1</v>
      </c>
      <c r="L458">
        <v>0</v>
      </c>
      <c r="M458">
        <v>8.27</v>
      </c>
      <c r="N458">
        <v>0</v>
      </c>
      <c r="O458">
        <v>0</v>
      </c>
      <c r="P458">
        <v>0</v>
      </c>
      <c r="Q458">
        <v>0</v>
      </c>
    </row>
    <row r="459" spans="1:17" x14ac:dyDescent="0.25">
      <c r="A459" t="s">
        <v>687</v>
      </c>
      <c r="B459" t="s">
        <v>219</v>
      </c>
      <c r="C459" t="s">
        <v>777</v>
      </c>
      <c r="D459" t="s">
        <v>778</v>
      </c>
      <c r="E459" t="s">
        <v>779</v>
      </c>
      <c r="F459" t="s">
        <v>223</v>
      </c>
      <c r="G459">
        <v>0</v>
      </c>
      <c r="H459">
        <v>0</v>
      </c>
      <c r="I459">
        <v>0</v>
      </c>
      <c r="J459" s="9">
        <v>-7.49</v>
      </c>
      <c r="K459">
        <v>1</v>
      </c>
      <c r="L459">
        <v>0</v>
      </c>
      <c r="M459">
        <v>7.49</v>
      </c>
      <c r="N459">
        <v>0</v>
      </c>
      <c r="O459">
        <v>0</v>
      </c>
      <c r="P459">
        <v>0</v>
      </c>
      <c r="Q459">
        <v>0</v>
      </c>
    </row>
    <row r="460" spans="1:17" x14ac:dyDescent="0.25">
      <c r="A460" t="s">
        <v>687</v>
      </c>
      <c r="B460" t="s">
        <v>219</v>
      </c>
      <c r="C460" t="s">
        <v>780</v>
      </c>
      <c r="D460" t="s">
        <v>781</v>
      </c>
      <c r="E460" t="s">
        <v>782</v>
      </c>
      <c r="F460" t="s">
        <v>223</v>
      </c>
      <c r="G460">
        <v>0</v>
      </c>
      <c r="H460">
        <v>0</v>
      </c>
      <c r="I460">
        <v>0</v>
      </c>
      <c r="J460" s="9">
        <v>-83.74</v>
      </c>
      <c r="K460">
        <v>1</v>
      </c>
      <c r="L460">
        <v>0</v>
      </c>
      <c r="M460">
        <v>83.74</v>
      </c>
      <c r="N460">
        <v>0</v>
      </c>
      <c r="O460">
        <v>0</v>
      </c>
      <c r="P460">
        <v>0</v>
      </c>
      <c r="Q460">
        <v>0</v>
      </c>
    </row>
    <row r="461" spans="1:17" x14ac:dyDescent="0.25">
      <c r="A461" t="s">
        <v>687</v>
      </c>
      <c r="B461" t="s">
        <v>219</v>
      </c>
      <c r="C461" t="s">
        <v>783</v>
      </c>
      <c r="D461" t="s">
        <v>784</v>
      </c>
      <c r="E461" t="s">
        <v>785</v>
      </c>
      <c r="F461" t="s">
        <v>223</v>
      </c>
      <c r="G461">
        <v>0</v>
      </c>
      <c r="H461">
        <v>0</v>
      </c>
      <c r="I461">
        <v>0</v>
      </c>
      <c r="J461" s="9">
        <v>-663.01</v>
      </c>
      <c r="K461">
        <v>1</v>
      </c>
      <c r="L461">
        <v>0</v>
      </c>
      <c r="M461">
        <v>663.01</v>
      </c>
      <c r="N461">
        <v>0</v>
      </c>
      <c r="O461">
        <v>0</v>
      </c>
      <c r="P461">
        <v>0</v>
      </c>
      <c r="Q461">
        <v>0</v>
      </c>
    </row>
    <row r="462" spans="1:17" x14ac:dyDescent="0.25">
      <c r="A462" t="s">
        <v>687</v>
      </c>
      <c r="B462" t="s">
        <v>219</v>
      </c>
      <c r="C462" t="s">
        <v>600</v>
      </c>
      <c r="D462" t="s">
        <v>786</v>
      </c>
      <c r="E462" t="s">
        <v>787</v>
      </c>
      <c r="F462" t="s">
        <v>223</v>
      </c>
      <c r="G462">
        <v>0</v>
      </c>
      <c r="H462">
        <v>0</v>
      </c>
      <c r="I462">
        <v>0</v>
      </c>
      <c r="J462" s="9">
        <v>-5645.36</v>
      </c>
      <c r="K462">
        <v>1</v>
      </c>
      <c r="L462">
        <v>0</v>
      </c>
      <c r="M462">
        <v>5645.36</v>
      </c>
      <c r="N462">
        <v>0</v>
      </c>
      <c r="O462">
        <v>0</v>
      </c>
      <c r="P462">
        <v>0</v>
      </c>
      <c r="Q462">
        <v>0</v>
      </c>
    </row>
    <row r="463" spans="1:17" x14ac:dyDescent="0.25">
      <c r="A463" t="s">
        <v>687</v>
      </c>
      <c r="B463" t="s">
        <v>219</v>
      </c>
      <c r="C463" t="s">
        <v>788</v>
      </c>
      <c r="D463" t="s">
        <v>789</v>
      </c>
      <c r="E463" t="s">
        <v>790</v>
      </c>
      <c r="F463" t="s">
        <v>223</v>
      </c>
      <c r="G463">
        <v>0</v>
      </c>
      <c r="H463">
        <v>0</v>
      </c>
      <c r="I463">
        <v>0</v>
      </c>
      <c r="J463" s="9">
        <v>-3.75</v>
      </c>
      <c r="K463">
        <v>1</v>
      </c>
      <c r="L463">
        <v>0</v>
      </c>
      <c r="M463">
        <v>3.75</v>
      </c>
      <c r="N463">
        <v>0</v>
      </c>
      <c r="O463">
        <v>0</v>
      </c>
      <c r="P463">
        <v>0</v>
      </c>
      <c r="Q463">
        <v>0</v>
      </c>
    </row>
    <row r="464" spans="1:17" x14ac:dyDescent="0.25">
      <c r="A464" t="s">
        <v>687</v>
      </c>
      <c r="B464" t="s">
        <v>219</v>
      </c>
      <c r="C464" t="s">
        <v>257</v>
      </c>
      <c r="D464" t="s">
        <v>791</v>
      </c>
      <c r="E464" t="s">
        <v>792</v>
      </c>
      <c r="F464" t="s">
        <v>223</v>
      </c>
      <c r="G464">
        <v>0</v>
      </c>
      <c r="H464">
        <v>0</v>
      </c>
      <c r="I464">
        <v>0</v>
      </c>
      <c r="J464" s="9">
        <v>-5810.96</v>
      </c>
      <c r="K464">
        <v>1</v>
      </c>
      <c r="L464">
        <v>0</v>
      </c>
      <c r="M464">
        <v>5810.96</v>
      </c>
      <c r="N464">
        <v>0</v>
      </c>
      <c r="O464">
        <v>0</v>
      </c>
      <c r="P464">
        <v>0</v>
      </c>
      <c r="Q464">
        <v>0</v>
      </c>
    </row>
    <row r="465" spans="1:17" x14ac:dyDescent="0.25">
      <c r="A465" t="s">
        <v>687</v>
      </c>
      <c r="B465" t="s">
        <v>219</v>
      </c>
      <c r="C465" t="s">
        <v>444</v>
      </c>
      <c r="D465" t="s">
        <v>793</v>
      </c>
      <c r="E465" t="s">
        <v>794</v>
      </c>
      <c r="F465" t="s">
        <v>223</v>
      </c>
      <c r="G465">
        <v>0</v>
      </c>
      <c r="H465">
        <v>0</v>
      </c>
      <c r="I465">
        <v>0</v>
      </c>
      <c r="J465" s="9">
        <v>-33577.39</v>
      </c>
      <c r="K465">
        <v>1</v>
      </c>
      <c r="L465">
        <v>0</v>
      </c>
      <c r="M465">
        <v>33577.39</v>
      </c>
      <c r="N465">
        <v>0</v>
      </c>
      <c r="O465">
        <v>0</v>
      </c>
      <c r="P465">
        <v>0</v>
      </c>
      <c r="Q465">
        <v>0</v>
      </c>
    </row>
    <row r="466" spans="1:17" x14ac:dyDescent="0.25">
      <c r="A466" t="s">
        <v>687</v>
      </c>
      <c r="B466" t="s">
        <v>219</v>
      </c>
      <c r="C466" t="s">
        <v>795</v>
      </c>
      <c r="D466" t="s">
        <v>796</v>
      </c>
      <c r="E466" t="s">
        <v>797</v>
      </c>
      <c r="F466" t="s">
        <v>223</v>
      </c>
      <c r="G466">
        <v>0</v>
      </c>
      <c r="H466">
        <v>0</v>
      </c>
      <c r="I466">
        <v>0</v>
      </c>
      <c r="J466" s="9">
        <v>-88.49</v>
      </c>
      <c r="K466">
        <v>1</v>
      </c>
      <c r="L466">
        <v>0</v>
      </c>
      <c r="M466">
        <v>88.49</v>
      </c>
      <c r="N466">
        <v>0</v>
      </c>
      <c r="O466">
        <v>0</v>
      </c>
      <c r="P466">
        <v>0</v>
      </c>
      <c r="Q466">
        <v>0</v>
      </c>
    </row>
    <row r="467" spans="1:17" x14ac:dyDescent="0.25">
      <c r="A467" t="s">
        <v>687</v>
      </c>
      <c r="B467" t="s">
        <v>219</v>
      </c>
      <c r="C467" t="s">
        <v>654</v>
      </c>
      <c r="D467" t="s">
        <v>798</v>
      </c>
      <c r="E467" t="s">
        <v>799</v>
      </c>
      <c r="F467" t="s">
        <v>223</v>
      </c>
      <c r="G467">
        <v>0</v>
      </c>
      <c r="H467">
        <v>0</v>
      </c>
      <c r="I467">
        <v>0</v>
      </c>
      <c r="J467" s="9">
        <v>-616.85</v>
      </c>
      <c r="K467">
        <v>1</v>
      </c>
      <c r="L467">
        <v>0</v>
      </c>
      <c r="M467">
        <v>616.85</v>
      </c>
      <c r="N467">
        <v>0</v>
      </c>
      <c r="O467">
        <v>0</v>
      </c>
      <c r="P467">
        <v>0</v>
      </c>
      <c r="Q467">
        <v>0</v>
      </c>
    </row>
    <row r="468" spans="1:17" x14ac:dyDescent="0.25">
      <c r="A468" t="s">
        <v>687</v>
      </c>
      <c r="B468" t="s">
        <v>219</v>
      </c>
      <c r="C468" t="s">
        <v>800</v>
      </c>
      <c r="D468" t="s">
        <v>801</v>
      </c>
      <c r="E468" t="s">
        <v>802</v>
      </c>
      <c r="F468" t="s">
        <v>223</v>
      </c>
      <c r="G468">
        <v>0</v>
      </c>
      <c r="H468">
        <v>0</v>
      </c>
      <c r="I468">
        <v>0</v>
      </c>
      <c r="J468" s="9">
        <v>-131927.56</v>
      </c>
      <c r="K468">
        <v>1</v>
      </c>
      <c r="L468">
        <v>0</v>
      </c>
      <c r="M468">
        <v>131927.56</v>
      </c>
      <c r="N468">
        <v>0</v>
      </c>
      <c r="O468">
        <v>0</v>
      </c>
      <c r="P468">
        <v>0</v>
      </c>
      <c r="Q468">
        <v>0</v>
      </c>
    </row>
    <row r="469" spans="1:17" x14ac:dyDescent="0.25">
      <c r="A469" t="s">
        <v>687</v>
      </c>
      <c r="B469" t="s">
        <v>219</v>
      </c>
      <c r="C469" t="s">
        <v>468</v>
      </c>
      <c r="D469" t="s">
        <v>803</v>
      </c>
      <c r="E469" t="s">
        <v>804</v>
      </c>
      <c r="F469" t="s">
        <v>223</v>
      </c>
      <c r="G469">
        <v>0</v>
      </c>
      <c r="H469">
        <v>0</v>
      </c>
      <c r="I469">
        <v>0</v>
      </c>
      <c r="J469" s="9">
        <v>-3.75</v>
      </c>
      <c r="K469">
        <v>1</v>
      </c>
      <c r="L469">
        <v>0</v>
      </c>
      <c r="M469">
        <v>3.75</v>
      </c>
      <c r="N469">
        <v>0</v>
      </c>
      <c r="O469">
        <v>0</v>
      </c>
      <c r="P469">
        <v>0</v>
      </c>
      <c r="Q469">
        <v>0</v>
      </c>
    </row>
    <row r="470" spans="1:17" x14ac:dyDescent="0.25">
      <c r="A470" t="s">
        <v>687</v>
      </c>
      <c r="B470" t="s">
        <v>219</v>
      </c>
      <c r="C470" t="s">
        <v>468</v>
      </c>
      <c r="D470" t="s">
        <v>803</v>
      </c>
      <c r="E470" t="s">
        <v>804</v>
      </c>
      <c r="F470" t="s">
        <v>223</v>
      </c>
      <c r="G470">
        <v>0</v>
      </c>
      <c r="H470">
        <v>0</v>
      </c>
      <c r="I470">
        <v>0</v>
      </c>
      <c r="J470" s="9">
        <v>-101.2</v>
      </c>
      <c r="K470">
        <v>1</v>
      </c>
      <c r="L470">
        <v>0</v>
      </c>
      <c r="M470">
        <v>101.2</v>
      </c>
      <c r="N470">
        <v>0</v>
      </c>
      <c r="O470">
        <v>0</v>
      </c>
      <c r="P470">
        <v>0</v>
      </c>
      <c r="Q470">
        <v>0</v>
      </c>
    </row>
    <row r="471" spans="1:17" x14ac:dyDescent="0.25">
      <c r="A471" t="s">
        <v>687</v>
      </c>
      <c r="B471" t="s">
        <v>219</v>
      </c>
      <c r="C471" t="s">
        <v>654</v>
      </c>
      <c r="D471" t="s">
        <v>805</v>
      </c>
      <c r="E471" t="s">
        <v>806</v>
      </c>
      <c r="F471" t="s">
        <v>223</v>
      </c>
      <c r="G471">
        <v>0</v>
      </c>
      <c r="H471">
        <v>0</v>
      </c>
      <c r="I471">
        <v>0</v>
      </c>
      <c r="J471" s="9">
        <v>-34197.07</v>
      </c>
      <c r="K471">
        <v>1</v>
      </c>
      <c r="L471">
        <v>0</v>
      </c>
      <c r="M471">
        <v>34197.07</v>
      </c>
      <c r="N471">
        <v>0</v>
      </c>
      <c r="O471">
        <v>0</v>
      </c>
      <c r="P471">
        <v>0</v>
      </c>
      <c r="Q471">
        <v>0</v>
      </c>
    </row>
    <row r="472" spans="1:17" x14ac:dyDescent="0.25">
      <c r="A472" t="s">
        <v>687</v>
      </c>
      <c r="B472" t="s">
        <v>219</v>
      </c>
      <c r="C472" t="s">
        <v>680</v>
      </c>
      <c r="D472" t="s">
        <v>807</v>
      </c>
      <c r="E472" t="s">
        <v>808</v>
      </c>
      <c r="F472" t="s">
        <v>223</v>
      </c>
      <c r="G472">
        <v>0</v>
      </c>
      <c r="H472">
        <v>0</v>
      </c>
      <c r="I472">
        <v>0</v>
      </c>
      <c r="J472" s="9">
        <v>-119152.29</v>
      </c>
      <c r="K472">
        <v>1</v>
      </c>
      <c r="L472">
        <v>0</v>
      </c>
      <c r="M472">
        <v>119152.29</v>
      </c>
      <c r="N472">
        <v>0</v>
      </c>
      <c r="O472">
        <v>0</v>
      </c>
      <c r="P472">
        <v>0</v>
      </c>
      <c r="Q472">
        <v>0</v>
      </c>
    </row>
    <row r="473" spans="1:17" x14ac:dyDescent="0.25">
      <c r="A473" t="s">
        <v>687</v>
      </c>
      <c r="B473" t="s">
        <v>219</v>
      </c>
      <c r="C473" t="s">
        <v>680</v>
      </c>
      <c r="D473" t="s">
        <v>807</v>
      </c>
      <c r="E473" t="s">
        <v>808</v>
      </c>
      <c r="F473" t="s">
        <v>223</v>
      </c>
      <c r="G473">
        <v>0</v>
      </c>
      <c r="H473">
        <v>0</v>
      </c>
      <c r="I473">
        <v>0</v>
      </c>
      <c r="J473" s="9">
        <v>-626.12</v>
      </c>
      <c r="K473">
        <v>1</v>
      </c>
      <c r="L473">
        <v>0</v>
      </c>
      <c r="M473">
        <v>626.12</v>
      </c>
      <c r="N473">
        <v>0</v>
      </c>
      <c r="O473">
        <v>0</v>
      </c>
      <c r="P473">
        <v>0</v>
      </c>
      <c r="Q473">
        <v>0</v>
      </c>
    </row>
    <row r="474" spans="1:17" x14ac:dyDescent="0.25">
      <c r="A474" t="s">
        <v>687</v>
      </c>
      <c r="B474" t="s">
        <v>219</v>
      </c>
      <c r="C474" t="s">
        <v>680</v>
      </c>
      <c r="D474" t="s">
        <v>807</v>
      </c>
      <c r="E474" t="s">
        <v>808</v>
      </c>
      <c r="F474" t="s">
        <v>223</v>
      </c>
      <c r="G474">
        <v>0</v>
      </c>
      <c r="H474">
        <v>0</v>
      </c>
      <c r="I474">
        <v>0</v>
      </c>
      <c r="J474" s="9">
        <v>-7.48</v>
      </c>
      <c r="K474">
        <v>1</v>
      </c>
      <c r="L474">
        <v>0</v>
      </c>
      <c r="M474">
        <v>7.48</v>
      </c>
      <c r="N474">
        <v>0</v>
      </c>
      <c r="O474">
        <v>0</v>
      </c>
      <c r="P474">
        <v>0</v>
      </c>
      <c r="Q474">
        <v>0</v>
      </c>
    </row>
    <row r="475" spans="1:17" x14ac:dyDescent="0.25">
      <c r="A475" t="s">
        <v>687</v>
      </c>
      <c r="B475" t="s">
        <v>219</v>
      </c>
      <c r="C475" t="s">
        <v>809</v>
      </c>
      <c r="D475" t="s">
        <v>810</v>
      </c>
      <c r="E475" t="s">
        <v>811</v>
      </c>
      <c r="F475" t="s">
        <v>223</v>
      </c>
      <c r="G475">
        <v>0</v>
      </c>
      <c r="H475">
        <v>0</v>
      </c>
      <c r="I475">
        <v>0</v>
      </c>
      <c r="J475" s="9">
        <v>-98.44</v>
      </c>
      <c r="K475">
        <v>1</v>
      </c>
      <c r="L475">
        <v>0</v>
      </c>
      <c r="M475">
        <v>98.44</v>
      </c>
      <c r="N475">
        <v>0</v>
      </c>
      <c r="O475">
        <v>0</v>
      </c>
      <c r="P475">
        <v>0</v>
      </c>
      <c r="Q475">
        <v>0</v>
      </c>
    </row>
    <row r="476" spans="1:17" x14ac:dyDescent="0.25">
      <c r="A476" t="s">
        <v>687</v>
      </c>
      <c r="B476" t="s">
        <v>219</v>
      </c>
      <c r="C476" t="s">
        <v>812</v>
      </c>
      <c r="D476" t="s">
        <v>813</v>
      </c>
      <c r="E476" t="s">
        <v>814</v>
      </c>
      <c r="F476" t="s">
        <v>223</v>
      </c>
      <c r="G476">
        <v>0</v>
      </c>
      <c r="H476">
        <v>0</v>
      </c>
      <c r="I476">
        <v>0</v>
      </c>
      <c r="J476" s="9">
        <v>-3.75</v>
      </c>
      <c r="K476">
        <v>1</v>
      </c>
      <c r="L476">
        <v>0</v>
      </c>
      <c r="M476">
        <v>3.75</v>
      </c>
      <c r="N476">
        <v>0</v>
      </c>
      <c r="O476">
        <v>0</v>
      </c>
      <c r="P476">
        <v>0</v>
      </c>
      <c r="Q476">
        <v>0</v>
      </c>
    </row>
    <row r="477" spans="1:17" x14ac:dyDescent="0.25">
      <c r="A477" t="s">
        <v>687</v>
      </c>
      <c r="B477" t="s">
        <v>219</v>
      </c>
      <c r="C477" t="s">
        <v>815</v>
      </c>
      <c r="D477" t="s">
        <v>816</v>
      </c>
      <c r="E477" t="s">
        <v>817</v>
      </c>
      <c r="F477" t="s">
        <v>223</v>
      </c>
      <c r="G477">
        <v>0</v>
      </c>
      <c r="H477">
        <v>0</v>
      </c>
      <c r="I477">
        <v>0</v>
      </c>
      <c r="J477" s="9">
        <v>-275.51</v>
      </c>
      <c r="K477">
        <v>1</v>
      </c>
      <c r="L477">
        <v>0</v>
      </c>
      <c r="M477">
        <v>275.51</v>
      </c>
      <c r="N477">
        <v>0</v>
      </c>
      <c r="O477">
        <v>0</v>
      </c>
      <c r="P477">
        <v>0</v>
      </c>
      <c r="Q477">
        <v>0</v>
      </c>
    </row>
    <row r="478" spans="1:17" x14ac:dyDescent="0.25">
      <c r="A478" t="s">
        <v>687</v>
      </c>
      <c r="B478" t="s">
        <v>219</v>
      </c>
      <c r="C478" t="s">
        <v>818</v>
      </c>
      <c r="D478" t="s">
        <v>819</v>
      </c>
      <c r="E478" t="s">
        <v>820</v>
      </c>
      <c r="F478" t="s">
        <v>223</v>
      </c>
      <c r="G478">
        <v>0</v>
      </c>
      <c r="H478">
        <v>0</v>
      </c>
      <c r="I478">
        <v>0</v>
      </c>
      <c r="J478" s="9">
        <v>-657.8</v>
      </c>
      <c r="K478">
        <v>1</v>
      </c>
      <c r="L478">
        <v>0</v>
      </c>
      <c r="M478">
        <v>657.8</v>
      </c>
      <c r="N478">
        <v>0</v>
      </c>
      <c r="O478">
        <v>0</v>
      </c>
      <c r="P478">
        <v>0</v>
      </c>
      <c r="Q478">
        <v>0</v>
      </c>
    </row>
    <row r="479" spans="1:17" x14ac:dyDescent="0.25">
      <c r="A479" t="s">
        <v>687</v>
      </c>
      <c r="B479" t="s">
        <v>219</v>
      </c>
      <c r="C479" t="s">
        <v>818</v>
      </c>
      <c r="D479" t="s">
        <v>819</v>
      </c>
      <c r="E479" t="s">
        <v>820</v>
      </c>
      <c r="F479" t="s">
        <v>223</v>
      </c>
      <c r="G479">
        <v>0</v>
      </c>
      <c r="H479">
        <v>0</v>
      </c>
      <c r="I479">
        <v>0</v>
      </c>
      <c r="J479" s="9">
        <v>-4.88</v>
      </c>
      <c r="K479">
        <v>1</v>
      </c>
      <c r="L479">
        <v>0</v>
      </c>
      <c r="M479">
        <v>4.88</v>
      </c>
      <c r="N479">
        <v>0</v>
      </c>
      <c r="O479">
        <v>0</v>
      </c>
      <c r="P479">
        <v>0</v>
      </c>
      <c r="Q479">
        <v>0</v>
      </c>
    </row>
    <row r="480" spans="1:17" x14ac:dyDescent="0.25">
      <c r="A480" t="s">
        <v>687</v>
      </c>
      <c r="B480" t="s">
        <v>219</v>
      </c>
      <c r="C480" t="s">
        <v>680</v>
      </c>
      <c r="D480" t="s">
        <v>821</v>
      </c>
      <c r="E480" t="s">
        <v>822</v>
      </c>
      <c r="F480" t="s">
        <v>223</v>
      </c>
      <c r="G480">
        <v>0</v>
      </c>
      <c r="H480">
        <v>0</v>
      </c>
      <c r="I480">
        <v>0</v>
      </c>
      <c r="J480" s="9">
        <v>-36540.129999999997</v>
      </c>
      <c r="K480">
        <v>1</v>
      </c>
      <c r="L480">
        <v>0</v>
      </c>
      <c r="M480">
        <v>36540.129999999997</v>
      </c>
      <c r="N480">
        <v>0</v>
      </c>
      <c r="O480">
        <v>0</v>
      </c>
      <c r="P480">
        <v>0</v>
      </c>
      <c r="Q480">
        <v>0</v>
      </c>
    </row>
    <row r="481" spans="1:17" x14ac:dyDescent="0.25">
      <c r="A481" t="s">
        <v>823</v>
      </c>
      <c r="B481" t="s">
        <v>219</v>
      </c>
      <c r="C481" t="s">
        <v>235</v>
      </c>
      <c r="D481" t="s">
        <v>236</v>
      </c>
      <c r="E481" t="s">
        <v>237</v>
      </c>
      <c r="F481" t="s">
        <v>223</v>
      </c>
      <c r="G481">
        <v>-1718000</v>
      </c>
      <c r="H481">
        <v>0</v>
      </c>
      <c r="I481">
        <v>0</v>
      </c>
      <c r="J481" s="9">
        <v>0</v>
      </c>
      <c r="K481">
        <v>1</v>
      </c>
      <c r="L481">
        <v>0</v>
      </c>
      <c r="M481">
        <v>0</v>
      </c>
      <c r="N481">
        <v>1718000</v>
      </c>
      <c r="O481">
        <v>0</v>
      </c>
      <c r="P481">
        <v>-1718000</v>
      </c>
      <c r="Q481">
        <v>0</v>
      </c>
    </row>
    <row r="482" spans="1:17" x14ac:dyDescent="0.25">
      <c r="A482" t="s">
        <v>823</v>
      </c>
      <c r="B482" t="s">
        <v>219</v>
      </c>
      <c r="C482" t="s">
        <v>824</v>
      </c>
      <c r="D482" t="s">
        <v>825</v>
      </c>
      <c r="E482" t="s">
        <v>826</v>
      </c>
      <c r="F482" t="s">
        <v>223</v>
      </c>
      <c r="G482">
        <v>0</v>
      </c>
      <c r="H482">
        <v>0</v>
      </c>
      <c r="I482">
        <v>0</v>
      </c>
      <c r="J482" s="9">
        <v>282645</v>
      </c>
      <c r="K482">
        <v>1</v>
      </c>
      <c r="L482">
        <v>0</v>
      </c>
      <c r="M482">
        <v>-282645</v>
      </c>
      <c r="N482">
        <v>0</v>
      </c>
      <c r="O482">
        <v>0</v>
      </c>
      <c r="P482">
        <v>0</v>
      </c>
      <c r="Q482">
        <v>0</v>
      </c>
    </row>
    <row r="483" spans="1:17" x14ac:dyDescent="0.25">
      <c r="A483" t="s">
        <v>823</v>
      </c>
      <c r="B483" t="s">
        <v>219</v>
      </c>
      <c r="C483" t="s">
        <v>235</v>
      </c>
      <c r="D483" t="s">
        <v>827</v>
      </c>
      <c r="E483" t="s">
        <v>828</v>
      </c>
      <c r="F483" t="s">
        <v>223</v>
      </c>
      <c r="G483">
        <v>1718000</v>
      </c>
      <c r="H483">
        <v>0</v>
      </c>
      <c r="I483">
        <v>0</v>
      </c>
      <c r="J483" s="9">
        <v>0</v>
      </c>
      <c r="K483">
        <v>1</v>
      </c>
      <c r="L483">
        <v>0</v>
      </c>
      <c r="M483">
        <v>0</v>
      </c>
      <c r="N483">
        <v>-1718000</v>
      </c>
      <c r="O483">
        <v>0</v>
      </c>
      <c r="P483">
        <v>1718000</v>
      </c>
      <c r="Q483">
        <v>0</v>
      </c>
    </row>
    <row r="484" spans="1:17" x14ac:dyDescent="0.25">
      <c r="A484" t="s">
        <v>823</v>
      </c>
      <c r="B484" t="s">
        <v>219</v>
      </c>
      <c r="C484" t="s">
        <v>829</v>
      </c>
      <c r="D484" t="s">
        <v>830</v>
      </c>
      <c r="E484" t="s">
        <v>831</v>
      </c>
      <c r="F484" t="s">
        <v>223</v>
      </c>
      <c r="G484">
        <v>0</v>
      </c>
      <c r="H484">
        <v>0</v>
      </c>
      <c r="I484">
        <v>0</v>
      </c>
      <c r="J484" s="9">
        <v>-282645</v>
      </c>
      <c r="K484">
        <v>1</v>
      </c>
      <c r="L484">
        <v>0</v>
      </c>
      <c r="M484">
        <v>282645</v>
      </c>
      <c r="N484">
        <v>0</v>
      </c>
      <c r="O484">
        <v>0</v>
      </c>
      <c r="P484">
        <v>0</v>
      </c>
      <c r="Q484">
        <v>0</v>
      </c>
    </row>
    <row r="485" spans="1:17" x14ac:dyDescent="0.25">
      <c r="A485" t="s">
        <v>832</v>
      </c>
      <c r="B485" t="s">
        <v>219</v>
      </c>
      <c r="C485" t="s">
        <v>235</v>
      </c>
      <c r="D485" t="s">
        <v>236</v>
      </c>
      <c r="E485" t="s">
        <v>237</v>
      </c>
      <c r="F485" t="s">
        <v>223</v>
      </c>
      <c r="G485">
        <v>-1500</v>
      </c>
      <c r="H485">
        <v>0</v>
      </c>
      <c r="I485">
        <v>0</v>
      </c>
      <c r="J485" s="9">
        <v>0</v>
      </c>
      <c r="K485">
        <v>1</v>
      </c>
      <c r="L485">
        <v>0</v>
      </c>
      <c r="M485">
        <v>0</v>
      </c>
      <c r="N485">
        <v>1500</v>
      </c>
      <c r="O485">
        <v>0</v>
      </c>
      <c r="P485">
        <v>-1500</v>
      </c>
      <c r="Q485">
        <v>0</v>
      </c>
    </row>
    <row r="486" spans="1:17" x14ac:dyDescent="0.25">
      <c r="A486" t="s">
        <v>832</v>
      </c>
      <c r="B486" t="s">
        <v>219</v>
      </c>
      <c r="C486" t="s">
        <v>358</v>
      </c>
      <c r="D486" t="s">
        <v>833</v>
      </c>
      <c r="E486" t="s">
        <v>834</v>
      </c>
      <c r="F486" t="s">
        <v>223</v>
      </c>
      <c r="G486">
        <v>0</v>
      </c>
      <c r="H486">
        <v>0</v>
      </c>
      <c r="I486">
        <v>0</v>
      </c>
      <c r="J486" s="9">
        <v>-487.02</v>
      </c>
      <c r="K486">
        <v>1</v>
      </c>
      <c r="L486">
        <v>0</v>
      </c>
      <c r="M486">
        <v>487.02</v>
      </c>
      <c r="N486">
        <v>0</v>
      </c>
      <c r="O486">
        <v>0</v>
      </c>
      <c r="P486">
        <v>0</v>
      </c>
      <c r="Q486">
        <v>0</v>
      </c>
    </row>
    <row r="487" spans="1:17" x14ac:dyDescent="0.25">
      <c r="A487" t="s">
        <v>832</v>
      </c>
      <c r="B487" t="s">
        <v>219</v>
      </c>
      <c r="C487" t="s">
        <v>835</v>
      </c>
      <c r="D487" t="s">
        <v>698</v>
      </c>
      <c r="E487" t="s">
        <v>699</v>
      </c>
      <c r="F487" t="s">
        <v>223</v>
      </c>
      <c r="G487">
        <v>0</v>
      </c>
      <c r="H487">
        <v>0</v>
      </c>
      <c r="I487">
        <v>0</v>
      </c>
      <c r="J487" s="9">
        <v>-87.26</v>
      </c>
      <c r="K487">
        <v>1</v>
      </c>
      <c r="L487">
        <v>0</v>
      </c>
      <c r="M487">
        <v>87.26</v>
      </c>
      <c r="N487">
        <v>0</v>
      </c>
      <c r="O487">
        <v>0</v>
      </c>
      <c r="P487">
        <v>0</v>
      </c>
      <c r="Q487">
        <v>0</v>
      </c>
    </row>
    <row r="488" spans="1:17" x14ac:dyDescent="0.25">
      <c r="A488" t="s">
        <v>832</v>
      </c>
      <c r="B488" t="s">
        <v>219</v>
      </c>
      <c r="C488" t="s">
        <v>361</v>
      </c>
      <c r="D488" t="s">
        <v>362</v>
      </c>
      <c r="E488" t="s">
        <v>363</v>
      </c>
      <c r="F488" t="s">
        <v>223</v>
      </c>
      <c r="G488">
        <v>0</v>
      </c>
      <c r="H488">
        <v>0</v>
      </c>
      <c r="I488">
        <v>0</v>
      </c>
      <c r="J488" s="9">
        <v>-329.77</v>
      </c>
      <c r="K488">
        <v>1</v>
      </c>
      <c r="L488">
        <v>0</v>
      </c>
      <c r="M488">
        <v>329.77</v>
      </c>
      <c r="N488">
        <v>0</v>
      </c>
      <c r="O488">
        <v>0</v>
      </c>
      <c r="P488">
        <v>0</v>
      </c>
      <c r="Q488">
        <v>0</v>
      </c>
    </row>
    <row r="489" spans="1:17" x14ac:dyDescent="0.25">
      <c r="A489" t="s">
        <v>832</v>
      </c>
      <c r="B489" t="s">
        <v>219</v>
      </c>
      <c r="C489" t="s">
        <v>361</v>
      </c>
      <c r="D489" t="s">
        <v>362</v>
      </c>
      <c r="E489" t="s">
        <v>363</v>
      </c>
      <c r="F489" t="s">
        <v>223</v>
      </c>
      <c r="G489">
        <v>0</v>
      </c>
      <c r="H489">
        <v>0</v>
      </c>
      <c r="I489">
        <v>0</v>
      </c>
      <c r="J489" s="9">
        <v>-924.41</v>
      </c>
      <c r="K489">
        <v>1</v>
      </c>
      <c r="L489">
        <v>0</v>
      </c>
      <c r="M489">
        <v>924.41</v>
      </c>
      <c r="N489">
        <v>0</v>
      </c>
      <c r="O489">
        <v>0</v>
      </c>
      <c r="P489">
        <v>0</v>
      </c>
      <c r="Q489">
        <v>0</v>
      </c>
    </row>
    <row r="490" spans="1:17" x14ac:dyDescent="0.25">
      <c r="A490" t="s">
        <v>832</v>
      </c>
      <c r="B490" t="s">
        <v>219</v>
      </c>
      <c r="C490" t="s">
        <v>361</v>
      </c>
      <c r="D490" t="s">
        <v>362</v>
      </c>
      <c r="E490" t="s">
        <v>363</v>
      </c>
      <c r="F490" t="s">
        <v>223</v>
      </c>
      <c r="G490">
        <v>0</v>
      </c>
      <c r="H490">
        <v>0</v>
      </c>
      <c r="I490">
        <v>0</v>
      </c>
      <c r="J490" s="9">
        <v>-9043.94</v>
      </c>
      <c r="K490">
        <v>1</v>
      </c>
      <c r="L490">
        <v>0</v>
      </c>
      <c r="M490">
        <v>9043.94</v>
      </c>
      <c r="N490">
        <v>0</v>
      </c>
      <c r="O490">
        <v>0</v>
      </c>
      <c r="P490">
        <v>0</v>
      </c>
      <c r="Q490">
        <v>0</v>
      </c>
    </row>
    <row r="491" spans="1:17" x14ac:dyDescent="0.25">
      <c r="A491" t="s">
        <v>832</v>
      </c>
      <c r="B491" t="s">
        <v>219</v>
      </c>
      <c r="C491" t="s">
        <v>361</v>
      </c>
      <c r="D491" t="s">
        <v>362</v>
      </c>
      <c r="E491" t="s">
        <v>363</v>
      </c>
      <c r="F491" t="s">
        <v>223</v>
      </c>
      <c r="G491">
        <v>0</v>
      </c>
      <c r="H491">
        <v>0</v>
      </c>
      <c r="I491">
        <v>0</v>
      </c>
      <c r="J491" s="9">
        <v>-8280.58</v>
      </c>
      <c r="K491">
        <v>1</v>
      </c>
      <c r="L491">
        <v>0</v>
      </c>
      <c r="M491">
        <v>8280.58</v>
      </c>
      <c r="N491">
        <v>0</v>
      </c>
      <c r="O491">
        <v>0</v>
      </c>
      <c r="P491">
        <v>0</v>
      </c>
      <c r="Q491">
        <v>0</v>
      </c>
    </row>
    <row r="492" spans="1:17" x14ac:dyDescent="0.25">
      <c r="A492" t="s">
        <v>832</v>
      </c>
      <c r="B492" t="s">
        <v>219</v>
      </c>
      <c r="C492" t="s">
        <v>361</v>
      </c>
      <c r="D492" t="s">
        <v>836</v>
      </c>
      <c r="E492" t="s">
        <v>837</v>
      </c>
      <c r="F492" t="s">
        <v>223</v>
      </c>
      <c r="G492">
        <v>0</v>
      </c>
      <c r="H492">
        <v>0</v>
      </c>
      <c r="I492">
        <v>0</v>
      </c>
      <c r="J492" s="9">
        <v>-574.41</v>
      </c>
      <c r="K492">
        <v>1</v>
      </c>
      <c r="L492">
        <v>0</v>
      </c>
      <c r="M492">
        <v>574.41</v>
      </c>
      <c r="N492">
        <v>0</v>
      </c>
      <c r="O492">
        <v>0</v>
      </c>
      <c r="P492">
        <v>0</v>
      </c>
      <c r="Q492">
        <v>0</v>
      </c>
    </row>
    <row r="493" spans="1:17" x14ac:dyDescent="0.25">
      <c r="A493" t="s">
        <v>832</v>
      </c>
      <c r="B493" t="s">
        <v>219</v>
      </c>
      <c r="C493" t="s">
        <v>728</v>
      </c>
      <c r="D493" t="s">
        <v>838</v>
      </c>
      <c r="E493" t="s">
        <v>839</v>
      </c>
      <c r="F493" t="s">
        <v>223</v>
      </c>
      <c r="G493">
        <v>0</v>
      </c>
      <c r="H493">
        <v>0</v>
      </c>
      <c r="I493">
        <v>0</v>
      </c>
      <c r="J493" s="9">
        <v>-289.79000000000002</v>
      </c>
      <c r="K493">
        <v>1</v>
      </c>
      <c r="L493">
        <v>0</v>
      </c>
      <c r="M493">
        <v>289.79000000000002</v>
      </c>
      <c r="N493">
        <v>0</v>
      </c>
      <c r="O493">
        <v>0</v>
      </c>
      <c r="P493">
        <v>0</v>
      </c>
      <c r="Q493">
        <v>0</v>
      </c>
    </row>
    <row r="494" spans="1:17" x14ac:dyDescent="0.25">
      <c r="A494" t="s">
        <v>832</v>
      </c>
      <c r="B494" t="s">
        <v>219</v>
      </c>
      <c r="C494" t="s">
        <v>406</v>
      </c>
      <c r="D494" t="s">
        <v>840</v>
      </c>
      <c r="E494" t="s">
        <v>841</v>
      </c>
      <c r="F494" t="s">
        <v>223</v>
      </c>
      <c r="G494">
        <v>0</v>
      </c>
      <c r="H494">
        <v>0</v>
      </c>
      <c r="I494">
        <v>0</v>
      </c>
      <c r="J494" s="9">
        <v>-893.73</v>
      </c>
      <c r="K494">
        <v>1</v>
      </c>
      <c r="L494">
        <v>0</v>
      </c>
      <c r="M494">
        <v>893.73</v>
      </c>
      <c r="N494">
        <v>0</v>
      </c>
      <c r="O494">
        <v>0</v>
      </c>
      <c r="P494">
        <v>0</v>
      </c>
      <c r="Q494">
        <v>0</v>
      </c>
    </row>
    <row r="495" spans="1:17" x14ac:dyDescent="0.25">
      <c r="A495" t="s">
        <v>832</v>
      </c>
      <c r="B495" t="s">
        <v>219</v>
      </c>
      <c r="C495" t="s">
        <v>251</v>
      </c>
      <c r="D495" t="s">
        <v>842</v>
      </c>
      <c r="E495" t="s">
        <v>843</v>
      </c>
      <c r="F495" t="s">
        <v>223</v>
      </c>
      <c r="G495">
        <v>0</v>
      </c>
      <c r="H495">
        <v>0</v>
      </c>
      <c r="I495">
        <v>0</v>
      </c>
      <c r="J495" s="9">
        <v>-442.87</v>
      </c>
      <c r="K495">
        <v>1</v>
      </c>
      <c r="L495">
        <v>0</v>
      </c>
      <c r="M495">
        <v>442.87</v>
      </c>
      <c r="N495">
        <v>0</v>
      </c>
      <c r="O495">
        <v>0</v>
      </c>
      <c r="P495">
        <v>0</v>
      </c>
      <c r="Q495">
        <v>0</v>
      </c>
    </row>
    <row r="496" spans="1:17" x14ac:dyDescent="0.25">
      <c r="A496" t="s">
        <v>832</v>
      </c>
      <c r="B496" t="s">
        <v>219</v>
      </c>
      <c r="C496" t="s">
        <v>844</v>
      </c>
      <c r="D496" t="s">
        <v>845</v>
      </c>
      <c r="E496" t="s">
        <v>846</v>
      </c>
      <c r="F496" t="s">
        <v>223</v>
      </c>
      <c r="G496">
        <v>0</v>
      </c>
      <c r="H496">
        <v>0</v>
      </c>
      <c r="I496">
        <v>0</v>
      </c>
      <c r="J496" s="9">
        <v>-88.22</v>
      </c>
      <c r="K496">
        <v>1</v>
      </c>
      <c r="L496">
        <v>0</v>
      </c>
      <c r="M496">
        <v>88.22</v>
      </c>
      <c r="N496">
        <v>0</v>
      </c>
      <c r="O496">
        <v>0</v>
      </c>
      <c r="P496">
        <v>0</v>
      </c>
      <c r="Q496">
        <v>0</v>
      </c>
    </row>
    <row r="497" spans="1:17" x14ac:dyDescent="0.25">
      <c r="A497" t="s">
        <v>832</v>
      </c>
      <c r="B497" t="s">
        <v>219</v>
      </c>
      <c r="C497" t="s">
        <v>593</v>
      </c>
      <c r="D497" t="s">
        <v>847</v>
      </c>
      <c r="E497" t="s">
        <v>848</v>
      </c>
      <c r="F497" t="s">
        <v>223</v>
      </c>
      <c r="G497">
        <v>0</v>
      </c>
      <c r="H497">
        <v>0</v>
      </c>
      <c r="I497">
        <v>0</v>
      </c>
      <c r="J497" s="9">
        <v>-222.86</v>
      </c>
      <c r="K497">
        <v>1</v>
      </c>
      <c r="L497">
        <v>0</v>
      </c>
      <c r="M497">
        <v>222.86</v>
      </c>
      <c r="N497">
        <v>0</v>
      </c>
      <c r="O497">
        <v>0</v>
      </c>
      <c r="P497">
        <v>0</v>
      </c>
      <c r="Q497">
        <v>0</v>
      </c>
    </row>
    <row r="498" spans="1:17" x14ac:dyDescent="0.25">
      <c r="A498" t="s">
        <v>832</v>
      </c>
      <c r="B498" t="s">
        <v>219</v>
      </c>
      <c r="C498" t="s">
        <v>581</v>
      </c>
      <c r="D498" t="s">
        <v>849</v>
      </c>
      <c r="E498" t="s">
        <v>850</v>
      </c>
      <c r="F498" t="s">
        <v>223</v>
      </c>
      <c r="G498">
        <v>0</v>
      </c>
      <c r="H498">
        <v>0</v>
      </c>
      <c r="I498">
        <v>0</v>
      </c>
      <c r="J498" s="9">
        <v>-318.86</v>
      </c>
      <c r="K498">
        <v>1</v>
      </c>
      <c r="L498">
        <v>0</v>
      </c>
      <c r="M498">
        <v>318.86</v>
      </c>
      <c r="N498">
        <v>0</v>
      </c>
      <c r="O498">
        <v>0</v>
      </c>
      <c r="P498">
        <v>0</v>
      </c>
      <c r="Q498">
        <v>0</v>
      </c>
    </row>
    <row r="499" spans="1:17" x14ac:dyDescent="0.25">
      <c r="A499" t="s">
        <v>832</v>
      </c>
      <c r="B499" t="s">
        <v>219</v>
      </c>
      <c r="C499" t="s">
        <v>409</v>
      </c>
      <c r="D499" t="s">
        <v>851</v>
      </c>
      <c r="E499" t="s">
        <v>852</v>
      </c>
      <c r="F499" t="s">
        <v>223</v>
      </c>
      <c r="G499">
        <v>0</v>
      </c>
      <c r="H499">
        <v>0</v>
      </c>
      <c r="I499">
        <v>0</v>
      </c>
      <c r="J499" s="9">
        <v>-88.22</v>
      </c>
      <c r="K499">
        <v>1</v>
      </c>
      <c r="L499">
        <v>0</v>
      </c>
      <c r="M499">
        <v>88.22</v>
      </c>
      <c r="N499">
        <v>0</v>
      </c>
      <c r="O499">
        <v>0</v>
      </c>
      <c r="P499">
        <v>0</v>
      </c>
      <c r="Q499">
        <v>0</v>
      </c>
    </row>
    <row r="500" spans="1:17" x14ac:dyDescent="0.25">
      <c r="A500" t="s">
        <v>832</v>
      </c>
      <c r="B500" t="s">
        <v>219</v>
      </c>
      <c r="C500" t="s">
        <v>600</v>
      </c>
      <c r="D500" t="s">
        <v>853</v>
      </c>
      <c r="E500" t="s">
        <v>854</v>
      </c>
      <c r="F500" t="s">
        <v>223</v>
      </c>
      <c r="G500">
        <v>0</v>
      </c>
      <c r="H500">
        <v>0</v>
      </c>
      <c r="I500">
        <v>0</v>
      </c>
      <c r="J500" s="9">
        <v>-329.62</v>
      </c>
      <c r="K500">
        <v>1</v>
      </c>
      <c r="L500">
        <v>0</v>
      </c>
      <c r="M500">
        <v>329.62</v>
      </c>
      <c r="N500">
        <v>0</v>
      </c>
      <c r="O500">
        <v>0</v>
      </c>
      <c r="P500">
        <v>0</v>
      </c>
      <c r="Q500">
        <v>0</v>
      </c>
    </row>
    <row r="501" spans="1:17" x14ac:dyDescent="0.25">
      <c r="A501" t="s">
        <v>832</v>
      </c>
      <c r="B501" t="s">
        <v>219</v>
      </c>
      <c r="C501" t="s">
        <v>257</v>
      </c>
      <c r="D501" t="s">
        <v>855</v>
      </c>
      <c r="E501" t="s">
        <v>856</v>
      </c>
      <c r="F501" t="s">
        <v>223</v>
      </c>
      <c r="G501">
        <v>0</v>
      </c>
      <c r="H501">
        <v>0</v>
      </c>
      <c r="I501">
        <v>0</v>
      </c>
      <c r="J501" s="9">
        <v>-549.45000000000005</v>
      </c>
      <c r="K501">
        <v>1</v>
      </c>
      <c r="L501">
        <v>0</v>
      </c>
      <c r="M501">
        <v>549.45000000000005</v>
      </c>
      <c r="N501">
        <v>0</v>
      </c>
      <c r="O501">
        <v>0</v>
      </c>
      <c r="P501">
        <v>0</v>
      </c>
      <c r="Q501">
        <v>0</v>
      </c>
    </row>
    <row r="502" spans="1:17" x14ac:dyDescent="0.25">
      <c r="A502" t="s">
        <v>832</v>
      </c>
      <c r="B502" t="s">
        <v>219</v>
      </c>
      <c r="C502" t="s">
        <v>612</v>
      </c>
      <c r="D502" t="s">
        <v>775</v>
      </c>
      <c r="E502" t="s">
        <v>776</v>
      </c>
      <c r="F502" t="s">
        <v>223</v>
      </c>
      <c r="G502">
        <v>0</v>
      </c>
      <c r="H502">
        <v>0</v>
      </c>
      <c r="I502">
        <v>0</v>
      </c>
      <c r="J502" s="9">
        <v>-16.440000000000001</v>
      </c>
      <c r="K502">
        <v>1</v>
      </c>
      <c r="L502">
        <v>0</v>
      </c>
      <c r="M502">
        <v>16.440000000000001</v>
      </c>
      <c r="N502">
        <v>0</v>
      </c>
      <c r="O502">
        <v>0</v>
      </c>
      <c r="P502">
        <v>0</v>
      </c>
      <c r="Q502">
        <v>0</v>
      </c>
    </row>
    <row r="503" spans="1:17" x14ac:dyDescent="0.25">
      <c r="A503" t="s">
        <v>832</v>
      </c>
      <c r="B503" t="s">
        <v>219</v>
      </c>
      <c r="C503" t="s">
        <v>857</v>
      </c>
      <c r="D503" t="s">
        <v>858</v>
      </c>
      <c r="E503" t="s">
        <v>859</v>
      </c>
      <c r="F503" t="s">
        <v>223</v>
      </c>
      <c r="G503">
        <v>0</v>
      </c>
      <c r="H503">
        <v>0</v>
      </c>
      <c r="I503">
        <v>0</v>
      </c>
      <c r="J503" s="9">
        <v>-57.53</v>
      </c>
      <c r="K503">
        <v>1</v>
      </c>
      <c r="L503">
        <v>0</v>
      </c>
      <c r="M503">
        <v>57.53</v>
      </c>
      <c r="N503">
        <v>0</v>
      </c>
      <c r="O503">
        <v>0</v>
      </c>
      <c r="P503">
        <v>0</v>
      </c>
      <c r="Q503">
        <v>0</v>
      </c>
    </row>
    <row r="504" spans="1:17" x14ac:dyDescent="0.25">
      <c r="A504" t="s">
        <v>832</v>
      </c>
      <c r="B504" t="s">
        <v>219</v>
      </c>
      <c r="C504" t="s">
        <v>654</v>
      </c>
      <c r="D504" t="s">
        <v>860</v>
      </c>
      <c r="E504" t="s">
        <v>861</v>
      </c>
      <c r="F504" t="s">
        <v>223</v>
      </c>
      <c r="G504">
        <v>0</v>
      </c>
      <c r="H504">
        <v>0</v>
      </c>
      <c r="I504">
        <v>0</v>
      </c>
      <c r="J504" s="9">
        <v>-259.88</v>
      </c>
      <c r="K504">
        <v>1</v>
      </c>
      <c r="L504">
        <v>0</v>
      </c>
      <c r="M504">
        <v>259.88</v>
      </c>
      <c r="N504">
        <v>0</v>
      </c>
      <c r="O504">
        <v>0</v>
      </c>
      <c r="P504">
        <v>0</v>
      </c>
      <c r="Q504">
        <v>0</v>
      </c>
    </row>
    <row r="505" spans="1:17" x14ac:dyDescent="0.25">
      <c r="A505" t="s">
        <v>832</v>
      </c>
      <c r="B505" t="s">
        <v>219</v>
      </c>
      <c r="C505" t="s">
        <v>680</v>
      </c>
      <c r="D505" t="s">
        <v>862</v>
      </c>
      <c r="E505" t="s">
        <v>863</v>
      </c>
      <c r="F505" t="s">
        <v>223</v>
      </c>
      <c r="G505">
        <v>0</v>
      </c>
      <c r="H505">
        <v>0</v>
      </c>
      <c r="I505">
        <v>0</v>
      </c>
      <c r="J505" s="9">
        <v>-202.9</v>
      </c>
      <c r="K505">
        <v>1</v>
      </c>
      <c r="L505">
        <v>0</v>
      </c>
      <c r="M505">
        <v>202.9</v>
      </c>
      <c r="N505">
        <v>0</v>
      </c>
      <c r="O505">
        <v>0</v>
      </c>
      <c r="P505">
        <v>0</v>
      </c>
      <c r="Q505">
        <v>0</v>
      </c>
    </row>
    <row r="506" spans="1:17" x14ac:dyDescent="0.25">
      <c r="A506" t="s">
        <v>832</v>
      </c>
      <c r="B506" t="s">
        <v>219</v>
      </c>
      <c r="C506" t="s">
        <v>263</v>
      </c>
      <c r="D506" t="s">
        <v>864</v>
      </c>
      <c r="E506" t="s">
        <v>865</v>
      </c>
      <c r="F506" t="s">
        <v>223</v>
      </c>
      <c r="G506">
        <v>0</v>
      </c>
      <c r="H506">
        <v>0</v>
      </c>
      <c r="I506">
        <v>0</v>
      </c>
      <c r="J506" s="9">
        <v>-506.67</v>
      </c>
      <c r="K506">
        <v>1</v>
      </c>
      <c r="L506">
        <v>0</v>
      </c>
      <c r="M506">
        <v>506.67</v>
      </c>
      <c r="N506">
        <v>0</v>
      </c>
      <c r="O506">
        <v>0</v>
      </c>
      <c r="P506">
        <v>0</v>
      </c>
      <c r="Q506">
        <v>0</v>
      </c>
    </row>
    <row r="507" spans="1:17" x14ac:dyDescent="0.25">
      <c r="A507" t="s">
        <v>866</v>
      </c>
      <c r="B507" t="s">
        <v>219</v>
      </c>
      <c r="C507" t="s">
        <v>235</v>
      </c>
      <c r="D507" t="s">
        <v>236</v>
      </c>
      <c r="E507" t="s">
        <v>237</v>
      </c>
      <c r="F507" t="s">
        <v>223</v>
      </c>
      <c r="G507">
        <v>-130000</v>
      </c>
      <c r="H507">
        <v>0</v>
      </c>
      <c r="I507">
        <v>0</v>
      </c>
      <c r="J507" s="9">
        <v>0</v>
      </c>
      <c r="K507">
        <v>1</v>
      </c>
      <c r="L507">
        <v>0</v>
      </c>
      <c r="M507">
        <v>0</v>
      </c>
      <c r="N507">
        <v>130000</v>
      </c>
      <c r="O507">
        <v>0</v>
      </c>
      <c r="P507">
        <v>-130000</v>
      </c>
      <c r="Q507">
        <v>0</v>
      </c>
    </row>
    <row r="508" spans="1:17" x14ac:dyDescent="0.25">
      <c r="A508" t="s">
        <v>867</v>
      </c>
      <c r="B508" t="s">
        <v>219</v>
      </c>
      <c r="C508" t="s">
        <v>235</v>
      </c>
      <c r="D508" t="s">
        <v>236</v>
      </c>
      <c r="E508" t="s">
        <v>237</v>
      </c>
      <c r="F508" t="s">
        <v>223</v>
      </c>
      <c r="G508">
        <v>-746000</v>
      </c>
      <c r="H508">
        <v>0</v>
      </c>
      <c r="I508">
        <v>0</v>
      </c>
      <c r="J508" s="9">
        <v>0</v>
      </c>
      <c r="K508">
        <v>1</v>
      </c>
      <c r="L508">
        <v>0</v>
      </c>
      <c r="M508">
        <v>0</v>
      </c>
      <c r="N508">
        <v>746000</v>
      </c>
      <c r="O508">
        <v>0</v>
      </c>
      <c r="P508">
        <v>-746000</v>
      </c>
      <c r="Q508">
        <v>0</v>
      </c>
    </row>
    <row r="509" spans="1:17" x14ac:dyDescent="0.25">
      <c r="A509" t="s">
        <v>867</v>
      </c>
      <c r="B509" t="s">
        <v>219</v>
      </c>
      <c r="C509" t="s">
        <v>868</v>
      </c>
      <c r="D509" t="s">
        <v>869</v>
      </c>
      <c r="E509" t="s">
        <v>870</v>
      </c>
      <c r="F509" t="s">
        <v>223</v>
      </c>
      <c r="G509">
        <v>0</v>
      </c>
      <c r="H509">
        <v>0</v>
      </c>
      <c r="I509">
        <v>0</v>
      </c>
      <c r="J509" s="9">
        <v>-710808</v>
      </c>
      <c r="K509">
        <v>1</v>
      </c>
      <c r="L509">
        <v>0</v>
      </c>
      <c r="M509">
        <v>710808</v>
      </c>
      <c r="N509">
        <v>0</v>
      </c>
      <c r="O509">
        <v>0</v>
      </c>
      <c r="P509">
        <v>0</v>
      </c>
      <c r="Q509">
        <v>0</v>
      </c>
    </row>
    <row r="510" spans="1:17" x14ac:dyDescent="0.25">
      <c r="A510" t="s">
        <v>871</v>
      </c>
      <c r="B510" t="s">
        <v>219</v>
      </c>
      <c r="C510" t="s">
        <v>235</v>
      </c>
      <c r="D510" t="s">
        <v>236</v>
      </c>
      <c r="E510" t="s">
        <v>237</v>
      </c>
      <c r="F510" t="s">
        <v>223</v>
      </c>
      <c r="G510">
        <v>-1323700</v>
      </c>
      <c r="H510">
        <v>0</v>
      </c>
      <c r="I510">
        <v>0</v>
      </c>
      <c r="J510" s="9">
        <v>0</v>
      </c>
      <c r="K510">
        <v>1</v>
      </c>
      <c r="L510">
        <v>0</v>
      </c>
      <c r="M510">
        <v>0</v>
      </c>
      <c r="N510">
        <v>1323700</v>
      </c>
      <c r="O510">
        <v>0</v>
      </c>
      <c r="P510">
        <v>-1323700</v>
      </c>
      <c r="Q510">
        <v>0</v>
      </c>
    </row>
    <row r="511" spans="1:17" x14ac:dyDescent="0.25">
      <c r="A511" t="s">
        <v>871</v>
      </c>
      <c r="B511" t="s">
        <v>219</v>
      </c>
      <c r="C511" t="s">
        <v>465</v>
      </c>
      <c r="D511" t="s">
        <v>769</v>
      </c>
      <c r="E511" t="s">
        <v>770</v>
      </c>
      <c r="F511" t="s">
        <v>223</v>
      </c>
      <c r="G511">
        <v>0</v>
      </c>
      <c r="H511">
        <v>0</v>
      </c>
      <c r="I511">
        <v>0</v>
      </c>
      <c r="J511" s="9">
        <v>-12725.21</v>
      </c>
      <c r="K511">
        <v>1</v>
      </c>
      <c r="L511">
        <v>0</v>
      </c>
      <c r="M511">
        <v>12725.21</v>
      </c>
      <c r="N511">
        <v>0</v>
      </c>
      <c r="O511">
        <v>0</v>
      </c>
      <c r="P511">
        <v>0</v>
      </c>
      <c r="Q511">
        <v>0</v>
      </c>
    </row>
    <row r="512" spans="1:17" x14ac:dyDescent="0.25">
      <c r="A512" t="s">
        <v>871</v>
      </c>
      <c r="B512" t="s">
        <v>219</v>
      </c>
      <c r="C512" t="s">
        <v>254</v>
      </c>
      <c r="D512" t="s">
        <v>872</v>
      </c>
      <c r="E512" t="s">
        <v>873</v>
      </c>
      <c r="F512" t="s">
        <v>223</v>
      </c>
      <c r="G512">
        <v>0</v>
      </c>
      <c r="H512">
        <v>0</v>
      </c>
      <c r="I512">
        <v>0</v>
      </c>
      <c r="J512" s="9">
        <v>-7758.46</v>
      </c>
      <c r="K512">
        <v>1</v>
      </c>
      <c r="L512">
        <v>0</v>
      </c>
      <c r="M512">
        <v>7758.46</v>
      </c>
      <c r="N512">
        <v>0</v>
      </c>
      <c r="O512">
        <v>0</v>
      </c>
      <c r="P512">
        <v>0</v>
      </c>
      <c r="Q512">
        <v>0</v>
      </c>
    </row>
    <row r="513" spans="1:17" x14ac:dyDescent="0.25">
      <c r="A513" t="s">
        <v>871</v>
      </c>
      <c r="B513" t="s">
        <v>219</v>
      </c>
      <c r="C513" t="s">
        <v>254</v>
      </c>
      <c r="D513" t="s">
        <v>872</v>
      </c>
      <c r="E513" t="s">
        <v>873</v>
      </c>
      <c r="F513" t="s">
        <v>223</v>
      </c>
      <c r="G513">
        <v>0</v>
      </c>
      <c r="H513">
        <v>0</v>
      </c>
      <c r="I513">
        <v>0</v>
      </c>
      <c r="J513" s="9">
        <v>-16112.86</v>
      </c>
      <c r="K513">
        <v>1</v>
      </c>
      <c r="L513">
        <v>0</v>
      </c>
      <c r="M513">
        <v>16112.86</v>
      </c>
      <c r="N513">
        <v>0</v>
      </c>
      <c r="O513">
        <v>0</v>
      </c>
      <c r="P513">
        <v>0</v>
      </c>
      <c r="Q513">
        <v>0</v>
      </c>
    </row>
    <row r="514" spans="1:17" x14ac:dyDescent="0.25">
      <c r="A514" t="s">
        <v>871</v>
      </c>
      <c r="B514" t="s">
        <v>219</v>
      </c>
      <c r="C514" t="s">
        <v>874</v>
      </c>
      <c r="D514" t="s">
        <v>875</v>
      </c>
      <c r="E514" t="s">
        <v>876</v>
      </c>
      <c r="F514" t="s">
        <v>223</v>
      </c>
      <c r="G514">
        <v>0</v>
      </c>
      <c r="H514">
        <v>0</v>
      </c>
      <c r="I514">
        <v>0</v>
      </c>
      <c r="J514" s="9">
        <v>-967.85</v>
      </c>
      <c r="K514">
        <v>1</v>
      </c>
      <c r="L514">
        <v>0</v>
      </c>
      <c r="M514">
        <v>967.85</v>
      </c>
      <c r="N514">
        <v>0</v>
      </c>
      <c r="O514">
        <v>0</v>
      </c>
      <c r="P514">
        <v>0</v>
      </c>
      <c r="Q514">
        <v>0</v>
      </c>
    </row>
    <row r="515" spans="1:17" x14ac:dyDescent="0.25">
      <c r="A515" t="s">
        <v>871</v>
      </c>
      <c r="B515" t="s">
        <v>219</v>
      </c>
      <c r="C515" t="s">
        <v>874</v>
      </c>
      <c r="D515" t="s">
        <v>875</v>
      </c>
      <c r="E515" t="s">
        <v>876</v>
      </c>
      <c r="F515" t="s">
        <v>223</v>
      </c>
      <c r="G515">
        <v>0</v>
      </c>
      <c r="H515">
        <v>0</v>
      </c>
      <c r="I515">
        <v>0</v>
      </c>
      <c r="J515" s="9">
        <v>-2684.54</v>
      </c>
      <c r="K515">
        <v>1</v>
      </c>
      <c r="L515">
        <v>0</v>
      </c>
      <c r="M515">
        <v>2684.54</v>
      </c>
      <c r="N515">
        <v>0</v>
      </c>
      <c r="O515">
        <v>0</v>
      </c>
      <c r="P515">
        <v>0</v>
      </c>
      <c r="Q515">
        <v>0</v>
      </c>
    </row>
    <row r="516" spans="1:17" x14ac:dyDescent="0.25">
      <c r="A516" t="s">
        <v>871</v>
      </c>
      <c r="B516" t="s">
        <v>219</v>
      </c>
      <c r="C516" t="s">
        <v>777</v>
      </c>
      <c r="D516" t="s">
        <v>877</v>
      </c>
      <c r="E516" t="s">
        <v>878</v>
      </c>
      <c r="F516" t="s">
        <v>223</v>
      </c>
      <c r="G516">
        <v>0</v>
      </c>
      <c r="H516">
        <v>0</v>
      </c>
      <c r="I516">
        <v>0</v>
      </c>
      <c r="J516" s="9">
        <v>215875.81</v>
      </c>
      <c r="K516">
        <v>1</v>
      </c>
      <c r="L516">
        <v>0</v>
      </c>
      <c r="M516">
        <v>-215875.81</v>
      </c>
      <c r="N516">
        <v>0</v>
      </c>
      <c r="O516">
        <v>0</v>
      </c>
      <c r="P516">
        <v>0</v>
      </c>
      <c r="Q516">
        <v>0</v>
      </c>
    </row>
    <row r="517" spans="1:17" x14ac:dyDescent="0.25">
      <c r="A517" t="s">
        <v>871</v>
      </c>
      <c r="B517" t="s">
        <v>219</v>
      </c>
      <c r="C517" t="s">
        <v>777</v>
      </c>
      <c r="D517" t="s">
        <v>877</v>
      </c>
      <c r="E517" t="s">
        <v>878</v>
      </c>
      <c r="F517" t="s">
        <v>223</v>
      </c>
      <c r="G517">
        <v>0</v>
      </c>
      <c r="H517">
        <v>0</v>
      </c>
      <c r="I517">
        <v>0</v>
      </c>
      <c r="J517" s="9">
        <v>-52147.87</v>
      </c>
      <c r="K517">
        <v>1</v>
      </c>
      <c r="L517">
        <v>0</v>
      </c>
      <c r="M517">
        <v>52147.87</v>
      </c>
      <c r="N517">
        <v>0</v>
      </c>
      <c r="O517">
        <v>0</v>
      </c>
      <c r="P517">
        <v>0</v>
      </c>
      <c r="Q517">
        <v>0</v>
      </c>
    </row>
    <row r="518" spans="1:17" x14ac:dyDescent="0.25">
      <c r="A518" t="s">
        <v>871</v>
      </c>
      <c r="B518" t="s">
        <v>219</v>
      </c>
      <c r="C518" t="s">
        <v>857</v>
      </c>
      <c r="D518" t="s">
        <v>879</v>
      </c>
      <c r="E518" t="s">
        <v>880</v>
      </c>
      <c r="F518" t="s">
        <v>223</v>
      </c>
      <c r="G518">
        <v>0</v>
      </c>
      <c r="H518">
        <v>0</v>
      </c>
      <c r="I518">
        <v>0</v>
      </c>
      <c r="J518" s="9">
        <v>-12267.16</v>
      </c>
      <c r="K518">
        <v>1</v>
      </c>
      <c r="L518">
        <v>0</v>
      </c>
      <c r="M518">
        <v>12267.16</v>
      </c>
      <c r="N518">
        <v>0</v>
      </c>
      <c r="O518">
        <v>0</v>
      </c>
      <c r="P518">
        <v>0</v>
      </c>
      <c r="Q518">
        <v>0</v>
      </c>
    </row>
    <row r="519" spans="1:17" x14ac:dyDescent="0.25">
      <c r="A519" t="s">
        <v>871</v>
      </c>
      <c r="B519" t="s">
        <v>219</v>
      </c>
      <c r="C519" t="s">
        <v>857</v>
      </c>
      <c r="D519" t="s">
        <v>879</v>
      </c>
      <c r="E519" t="s">
        <v>880</v>
      </c>
      <c r="F519" t="s">
        <v>223</v>
      </c>
      <c r="G519">
        <v>0</v>
      </c>
      <c r="H519">
        <v>0</v>
      </c>
      <c r="I519">
        <v>0</v>
      </c>
      <c r="J519" s="9">
        <v>-21330</v>
      </c>
      <c r="K519">
        <v>1</v>
      </c>
      <c r="L519">
        <v>0</v>
      </c>
      <c r="M519">
        <v>21330</v>
      </c>
      <c r="N519">
        <v>0</v>
      </c>
      <c r="O519">
        <v>0</v>
      </c>
      <c r="P519">
        <v>0</v>
      </c>
      <c r="Q519">
        <v>0</v>
      </c>
    </row>
    <row r="520" spans="1:17" x14ac:dyDescent="0.25">
      <c r="A520" t="s">
        <v>871</v>
      </c>
      <c r="B520" t="s">
        <v>219</v>
      </c>
      <c r="C520" t="s">
        <v>777</v>
      </c>
      <c r="D520" t="s">
        <v>881</v>
      </c>
      <c r="E520" t="s">
        <v>882</v>
      </c>
      <c r="F520" t="s">
        <v>223</v>
      </c>
      <c r="G520">
        <v>0</v>
      </c>
      <c r="H520">
        <v>0</v>
      </c>
      <c r="I520">
        <v>0</v>
      </c>
      <c r="J520" s="9">
        <v>-215875.81</v>
      </c>
      <c r="K520">
        <v>1</v>
      </c>
      <c r="L520">
        <v>0</v>
      </c>
      <c r="M520">
        <v>215875.81</v>
      </c>
      <c r="N520">
        <v>0</v>
      </c>
      <c r="O520">
        <v>0</v>
      </c>
      <c r="P520">
        <v>0</v>
      </c>
      <c r="Q520">
        <v>0</v>
      </c>
    </row>
    <row r="521" spans="1:17" x14ac:dyDescent="0.25">
      <c r="A521" t="s">
        <v>871</v>
      </c>
      <c r="B521" t="s">
        <v>219</v>
      </c>
      <c r="C521" t="s">
        <v>777</v>
      </c>
      <c r="D521" t="s">
        <v>881</v>
      </c>
      <c r="E521" t="s">
        <v>882</v>
      </c>
      <c r="F521" t="s">
        <v>223</v>
      </c>
      <c r="G521">
        <v>0</v>
      </c>
      <c r="H521">
        <v>0</v>
      </c>
      <c r="I521">
        <v>0</v>
      </c>
      <c r="J521" s="9">
        <v>-215875.81</v>
      </c>
      <c r="K521">
        <v>1</v>
      </c>
      <c r="L521">
        <v>0</v>
      </c>
      <c r="M521">
        <v>215875.81</v>
      </c>
      <c r="N521">
        <v>0</v>
      </c>
      <c r="O521">
        <v>0</v>
      </c>
      <c r="P521">
        <v>0</v>
      </c>
      <c r="Q521">
        <v>0</v>
      </c>
    </row>
    <row r="522" spans="1:17" x14ac:dyDescent="0.25">
      <c r="A522" t="s">
        <v>871</v>
      </c>
      <c r="B522" t="s">
        <v>219</v>
      </c>
      <c r="C522" t="s">
        <v>857</v>
      </c>
      <c r="D522" t="s">
        <v>255</v>
      </c>
      <c r="E522" t="s">
        <v>256</v>
      </c>
      <c r="F522" t="s">
        <v>223</v>
      </c>
      <c r="G522">
        <v>0</v>
      </c>
      <c r="H522">
        <v>0</v>
      </c>
      <c r="I522">
        <v>0</v>
      </c>
      <c r="J522" s="9">
        <v>12267.16</v>
      </c>
      <c r="K522">
        <v>1</v>
      </c>
      <c r="L522">
        <v>0</v>
      </c>
      <c r="M522">
        <v>-12267.16</v>
      </c>
      <c r="N522">
        <v>0</v>
      </c>
      <c r="O522">
        <v>0</v>
      </c>
      <c r="P522">
        <v>0</v>
      </c>
      <c r="Q522">
        <v>0</v>
      </c>
    </row>
    <row r="523" spans="1:17" x14ac:dyDescent="0.25">
      <c r="A523" t="s">
        <v>871</v>
      </c>
      <c r="B523" t="s">
        <v>219</v>
      </c>
      <c r="C523" t="s">
        <v>777</v>
      </c>
      <c r="D523" t="s">
        <v>255</v>
      </c>
      <c r="E523" t="s">
        <v>256</v>
      </c>
      <c r="F523" t="s">
        <v>223</v>
      </c>
      <c r="G523">
        <v>0</v>
      </c>
      <c r="H523">
        <v>0</v>
      </c>
      <c r="I523">
        <v>0</v>
      </c>
      <c r="J523" s="9">
        <v>268023.67999999999</v>
      </c>
      <c r="K523">
        <v>1</v>
      </c>
      <c r="L523">
        <v>0</v>
      </c>
      <c r="M523">
        <v>-268023.67999999999</v>
      </c>
      <c r="N523">
        <v>0</v>
      </c>
      <c r="O523">
        <v>0</v>
      </c>
      <c r="P523">
        <v>0</v>
      </c>
      <c r="Q523">
        <v>0</v>
      </c>
    </row>
    <row r="524" spans="1:17" x14ac:dyDescent="0.25">
      <c r="A524" t="s">
        <v>871</v>
      </c>
      <c r="B524" t="s">
        <v>219</v>
      </c>
      <c r="C524" t="s">
        <v>465</v>
      </c>
      <c r="D524" t="s">
        <v>255</v>
      </c>
      <c r="E524" t="s">
        <v>256</v>
      </c>
      <c r="F524" t="s">
        <v>223</v>
      </c>
      <c r="G524">
        <v>0</v>
      </c>
      <c r="H524">
        <v>0</v>
      </c>
      <c r="I524">
        <v>0</v>
      </c>
      <c r="J524" s="9">
        <v>12725.21</v>
      </c>
      <c r="K524">
        <v>1</v>
      </c>
      <c r="L524">
        <v>0</v>
      </c>
      <c r="M524">
        <v>-12725.21</v>
      </c>
      <c r="N524">
        <v>0</v>
      </c>
      <c r="O524">
        <v>0</v>
      </c>
      <c r="P524">
        <v>0</v>
      </c>
      <c r="Q524">
        <v>0</v>
      </c>
    </row>
    <row r="525" spans="1:17" x14ac:dyDescent="0.25">
      <c r="A525" t="s">
        <v>871</v>
      </c>
      <c r="B525" t="s">
        <v>219</v>
      </c>
      <c r="C525" t="s">
        <v>254</v>
      </c>
      <c r="D525" t="s">
        <v>255</v>
      </c>
      <c r="E525" t="s">
        <v>256</v>
      </c>
      <c r="F525" t="s">
        <v>223</v>
      </c>
      <c r="G525">
        <v>0</v>
      </c>
      <c r="H525">
        <v>0</v>
      </c>
      <c r="I525">
        <v>0</v>
      </c>
      <c r="J525" s="9">
        <v>16112.86</v>
      </c>
      <c r="K525">
        <v>1</v>
      </c>
      <c r="L525">
        <v>0</v>
      </c>
      <c r="M525">
        <v>-16112.86</v>
      </c>
      <c r="N525">
        <v>0</v>
      </c>
      <c r="O525">
        <v>0</v>
      </c>
      <c r="P525">
        <v>0</v>
      </c>
      <c r="Q525">
        <v>0</v>
      </c>
    </row>
    <row r="526" spans="1:17" x14ac:dyDescent="0.25">
      <c r="A526" t="s">
        <v>871</v>
      </c>
      <c r="B526" t="s">
        <v>219</v>
      </c>
      <c r="C526" t="s">
        <v>857</v>
      </c>
      <c r="D526" t="s">
        <v>255</v>
      </c>
      <c r="E526" t="s">
        <v>256</v>
      </c>
      <c r="F526" t="s">
        <v>223</v>
      </c>
      <c r="G526">
        <v>0</v>
      </c>
      <c r="H526">
        <v>0</v>
      </c>
      <c r="I526">
        <v>0</v>
      </c>
      <c r="J526" s="9">
        <v>21330</v>
      </c>
      <c r="K526">
        <v>1</v>
      </c>
      <c r="L526">
        <v>0</v>
      </c>
      <c r="M526">
        <v>-21330</v>
      </c>
      <c r="N526">
        <v>0</v>
      </c>
      <c r="O526">
        <v>0</v>
      </c>
      <c r="P526">
        <v>0</v>
      </c>
      <c r="Q526">
        <v>0</v>
      </c>
    </row>
    <row r="527" spans="1:17" x14ac:dyDescent="0.25">
      <c r="A527" t="s">
        <v>871</v>
      </c>
      <c r="B527" t="s">
        <v>219</v>
      </c>
      <c r="C527" t="s">
        <v>874</v>
      </c>
      <c r="D527" t="s">
        <v>255</v>
      </c>
      <c r="E527" t="s">
        <v>256</v>
      </c>
      <c r="F527" t="s">
        <v>223</v>
      </c>
      <c r="G527">
        <v>0</v>
      </c>
      <c r="H527">
        <v>0</v>
      </c>
      <c r="I527">
        <v>0</v>
      </c>
      <c r="J527" s="9">
        <v>3652.39</v>
      </c>
      <c r="K527">
        <v>1</v>
      </c>
      <c r="L527">
        <v>0</v>
      </c>
      <c r="M527">
        <v>-3652.39</v>
      </c>
      <c r="N527">
        <v>0</v>
      </c>
      <c r="O527">
        <v>0</v>
      </c>
      <c r="P527">
        <v>0</v>
      </c>
      <c r="Q527">
        <v>0</v>
      </c>
    </row>
    <row r="528" spans="1:17" x14ac:dyDescent="0.25">
      <c r="A528" t="s">
        <v>871</v>
      </c>
      <c r="B528" t="s">
        <v>219</v>
      </c>
      <c r="C528" t="s">
        <v>254</v>
      </c>
      <c r="D528" t="s">
        <v>255</v>
      </c>
      <c r="E528" t="s">
        <v>256</v>
      </c>
      <c r="F528" t="s">
        <v>223</v>
      </c>
      <c r="G528">
        <v>0</v>
      </c>
      <c r="H528">
        <v>0</v>
      </c>
      <c r="I528">
        <v>0</v>
      </c>
      <c r="J528" s="9">
        <v>7758.46</v>
      </c>
      <c r="K528">
        <v>1</v>
      </c>
      <c r="L528">
        <v>0</v>
      </c>
      <c r="M528">
        <v>-7758.46</v>
      </c>
      <c r="N528">
        <v>0</v>
      </c>
      <c r="O528">
        <v>0</v>
      </c>
      <c r="P528">
        <v>0</v>
      </c>
      <c r="Q528">
        <v>0</v>
      </c>
    </row>
    <row r="529" spans="1:17" x14ac:dyDescent="0.25">
      <c r="A529" t="s">
        <v>871</v>
      </c>
      <c r="B529" t="s">
        <v>219</v>
      </c>
      <c r="C529" t="s">
        <v>235</v>
      </c>
      <c r="D529" t="s">
        <v>827</v>
      </c>
      <c r="E529" t="s">
        <v>828</v>
      </c>
      <c r="F529" t="s">
        <v>223</v>
      </c>
      <c r="G529">
        <v>1323700</v>
      </c>
      <c r="H529">
        <v>0</v>
      </c>
      <c r="I529">
        <v>0</v>
      </c>
      <c r="J529" s="9">
        <v>0</v>
      </c>
      <c r="K529">
        <v>1</v>
      </c>
      <c r="L529">
        <v>0</v>
      </c>
      <c r="M529">
        <v>0</v>
      </c>
      <c r="N529">
        <v>-1323700</v>
      </c>
      <c r="O529">
        <v>0</v>
      </c>
      <c r="P529">
        <v>1323700</v>
      </c>
      <c r="Q529">
        <v>0</v>
      </c>
    </row>
    <row r="530" spans="1:17" x14ac:dyDescent="0.25">
      <c r="A530" t="s">
        <v>883</v>
      </c>
      <c r="B530" t="s">
        <v>219</v>
      </c>
      <c r="C530" t="s">
        <v>884</v>
      </c>
      <c r="D530" t="s">
        <v>885</v>
      </c>
      <c r="E530" t="s">
        <v>886</v>
      </c>
      <c r="F530" t="s">
        <v>223</v>
      </c>
      <c r="G530">
        <v>0</v>
      </c>
      <c r="H530">
        <v>0</v>
      </c>
      <c r="I530">
        <v>0</v>
      </c>
      <c r="J530" s="9">
        <v>-760.9</v>
      </c>
      <c r="K530">
        <v>1</v>
      </c>
      <c r="L530">
        <v>0</v>
      </c>
      <c r="M530">
        <v>760.9</v>
      </c>
      <c r="N530">
        <v>0</v>
      </c>
      <c r="O530">
        <v>0</v>
      </c>
      <c r="P530">
        <v>0</v>
      </c>
      <c r="Q530">
        <v>0</v>
      </c>
    </row>
    <row r="531" spans="1:17" x14ac:dyDescent="0.25">
      <c r="A531" t="s">
        <v>883</v>
      </c>
      <c r="B531" t="s">
        <v>219</v>
      </c>
      <c r="C531" t="s">
        <v>884</v>
      </c>
      <c r="D531" t="s">
        <v>885</v>
      </c>
      <c r="E531" t="s">
        <v>886</v>
      </c>
      <c r="F531" t="s">
        <v>223</v>
      </c>
      <c r="G531">
        <v>0</v>
      </c>
      <c r="H531">
        <v>0</v>
      </c>
      <c r="I531">
        <v>0</v>
      </c>
      <c r="J531" s="9">
        <v>-670.18</v>
      </c>
      <c r="K531">
        <v>1</v>
      </c>
      <c r="L531">
        <v>0</v>
      </c>
      <c r="M531">
        <v>670.18</v>
      </c>
      <c r="N531">
        <v>0</v>
      </c>
      <c r="O531">
        <v>0</v>
      </c>
      <c r="P531">
        <v>0</v>
      </c>
      <c r="Q531">
        <v>0</v>
      </c>
    </row>
    <row r="532" spans="1:17" x14ac:dyDescent="0.25">
      <c r="A532" t="s">
        <v>883</v>
      </c>
      <c r="B532" t="s">
        <v>219</v>
      </c>
      <c r="C532" t="s">
        <v>884</v>
      </c>
      <c r="D532" t="s">
        <v>885</v>
      </c>
      <c r="E532" t="s">
        <v>886</v>
      </c>
      <c r="F532" t="s">
        <v>223</v>
      </c>
      <c r="G532">
        <v>0</v>
      </c>
      <c r="H532">
        <v>0</v>
      </c>
      <c r="I532">
        <v>0</v>
      </c>
      <c r="J532" s="9">
        <v>-663.7</v>
      </c>
      <c r="K532">
        <v>1</v>
      </c>
      <c r="L532">
        <v>0</v>
      </c>
      <c r="M532">
        <v>663.7</v>
      </c>
      <c r="N532">
        <v>0</v>
      </c>
      <c r="O532">
        <v>0</v>
      </c>
      <c r="P532">
        <v>0</v>
      </c>
      <c r="Q532">
        <v>0</v>
      </c>
    </row>
    <row r="533" spans="1:17" x14ac:dyDescent="0.25">
      <c r="A533" t="s">
        <v>883</v>
      </c>
      <c r="B533" t="s">
        <v>219</v>
      </c>
      <c r="C533" t="s">
        <v>884</v>
      </c>
      <c r="D533" t="s">
        <v>885</v>
      </c>
      <c r="E533" t="s">
        <v>886</v>
      </c>
      <c r="F533" t="s">
        <v>223</v>
      </c>
      <c r="G533">
        <v>0</v>
      </c>
      <c r="H533">
        <v>0</v>
      </c>
      <c r="I533">
        <v>0</v>
      </c>
      <c r="J533" s="9">
        <v>-579.64</v>
      </c>
      <c r="K533">
        <v>1</v>
      </c>
      <c r="L533">
        <v>0</v>
      </c>
      <c r="M533">
        <v>579.64</v>
      </c>
      <c r="N533">
        <v>0</v>
      </c>
      <c r="O533">
        <v>0</v>
      </c>
      <c r="P533">
        <v>0</v>
      </c>
      <c r="Q533">
        <v>0</v>
      </c>
    </row>
    <row r="534" spans="1:17" x14ac:dyDescent="0.25">
      <c r="A534" t="s">
        <v>883</v>
      </c>
      <c r="B534" t="s">
        <v>219</v>
      </c>
      <c r="C534" t="s">
        <v>884</v>
      </c>
      <c r="D534" t="s">
        <v>885</v>
      </c>
      <c r="E534" t="s">
        <v>886</v>
      </c>
      <c r="F534" t="s">
        <v>223</v>
      </c>
      <c r="G534">
        <v>0</v>
      </c>
      <c r="H534">
        <v>0</v>
      </c>
      <c r="I534">
        <v>0</v>
      </c>
      <c r="J534" s="9">
        <v>-535.09</v>
      </c>
      <c r="K534">
        <v>1</v>
      </c>
      <c r="L534">
        <v>0</v>
      </c>
      <c r="M534">
        <v>535.09</v>
      </c>
      <c r="N534">
        <v>0</v>
      </c>
      <c r="O534">
        <v>0</v>
      </c>
      <c r="P534">
        <v>0</v>
      </c>
      <c r="Q534">
        <v>0</v>
      </c>
    </row>
    <row r="535" spans="1:17" x14ac:dyDescent="0.25">
      <c r="A535" t="s">
        <v>883</v>
      </c>
      <c r="B535" t="s">
        <v>219</v>
      </c>
      <c r="C535" t="s">
        <v>884</v>
      </c>
      <c r="D535" t="s">
        <v>885</v>
      </c>
      <c r="E535" t="s">
        <v>886</v>
      </c>
      <c r="F535" t="s">
        <v>223</v>
      </c>
      <c r="G535">
        <v>0</v>
      </c>
      <c r="H535">
        <v>0</v>
      </c>
      <c r="I535">
        <v>0</v>
      </c>
      <c r="J535" s="9">
        <v>-522.19000000000005</v>
      </c>
      <c r="K535">
        <v>1</v>
      </c>
      <c r="L535">
        <v>0</v>
      </c>
      <c r="M535">
        <v>522.19000000000005</v>
      </c>
      <c r="N535">
        <v>0</v>
      </c>
      <c r="O535">
        <v>0</v>
      </c>
      <c r="P535">
        <v>0</v>
      </c>
      <c r="Q535">
        <v>0</v>
      </c>
    </row>
    <row r="536" spans="1:17" x14ac:dyDescent="0.25">
      <c r="A536" t="s">
        <v>883</v>
      </c>
      <c r="B536" t="s">
        <v>219</v>
      </c>
      <c r="C536" t="s">
        <v>884</v>
      </c>
      <c r="D536" t="s">
        <v>885</v>
      </c>
      <c r="E536" t="s">
        <v>886</v>
      </c>
      <c r="F536" t="s">
        <v>223</v>
      </c>
      <c r="G536">
        <v>0</v>
      </c>
      <c r="H536">
        <v>0</v>
      </c>
      <c r="I536">
        <v>0</v>
      </c>
      <c r="J536" s="9">
        <v>-279.47000000000003</v>
      </c>
      <c r="K536">
        <v>1</v>
      </c>
      <c r="L536">
        <v>0</v>
      </c>
      <c r="M536">
        <v>279.47000000000003</v>
      </c>
      <c r="N536">
        <v>0</v>
      </c>
      <c r="O536">
        <v>0</v>
      </c>
      <c r="P536">
        <v>0</v>
      </c>
      <c r="Q536">
        <v>0</v>
      </c>
    </row>
    <row r="537" spans="1:17" x14ac:dyDescent="0.25">
      <c r="A537" t="s">
        <v>883</v>
      </c>
      <c r="B537" t="s">
        <v>219</v>
      </c>
      <c r="C537" t="s">
        <v>884</v>
      </c>
      <c r="D537" t="s">
        <v>885</v>
      </c>
      <c r="E537" t="s">
        <v>886</v>
      </c>
      <c r="F537" t="s">
        <v>223</v>
      </c>
      <c r="G537">
        <v>0</v>
      </c>
      <c r="H537">
        <v>0</v>
      </c>
      <c r="I537">
        <v>0</v>
      </c>
      <c r="J537" s="9">
        <v>-204.69</v>
      </c>
      <c r="K537">
        <v>1</v>
      </c>
      <c r="L537">
        <v>0</v>
      </c>
      <c r="M537">
        <v>204.69</v>
      </c>
      <c r="N537">
        <v>0</v>
      </c>
      <c r="O537">
        <v>0</v>
      </c>
      <c r="P537">
        <v>0</v>
      </c>
      <c r="Q537">
        <v>0</v>
      </c>
    </row>
    <row r="538" spans="1:17" x14ac:dyDescent="0.25">
      <c r="A538" t="s">
        <v>883</v>
      </c>
      <c r="B538" t="s">
        <v>219</v>
      </c>
      <c r="C538" t="s">
        <v>884</v>
      </c>
      <c r="D538" t="s">
        <v>885</v>
      </c>
      <c r="E538" t="s">
        <v>886</v>
      </c>
      <c r="F538" t="s">
        <v>223</v>
      </c>
      <c r="G538">
        <v>0</v>
      </c>
      <c r="H538">
        <v>0</v>
      </c>
      <c r="I538">
        <v>0</v>
      </c>
      <c r="J538" s="9">
        <v>-48.16</v>
      </c>
      <c r="K538">
        <v>1</v>
      </c>
      <c r="L538">
        <v>0</v>
      </c>
      <c r="M538">
        <v>48.16</v>
      </c>
      <c r="N538">
        <v>0</v>
      </c>
      <c r="O538">
        <v>0</v>
      </c>
      <c r="P538">
        <v>0</v>
      </c>
      <c r="Q538">
        <v>0</v>
      </c>
    </row>
    <row r="539" spans="1:17" x14ac:dyDescent="0.25">
      <c r="A539" t="s">
        <v>887</v>
      </c>
      <c r="B539" t="s">
        <v>219</v>
      </c>
      <c r="C539" t="s">
        <v>235</v>
      </c>
      <c r="D539" t="s">
        <v>236</v>
      </c>
      <c r="E539" t="s">
        <v>237</v>
      </c>
      <c r="F539" t="s">
        <v>223</v>
      </c>
      <c r="G539">
        <v>-8100836</v>
      </c>
      <c r="H539">
        <v>0</v>
      </c>
      <c r="I539">
        <v>0</v>
      </c>
      <c r="J539" s="9">
        <v>0</v>
      </c>
      <c r="K539">
        <v>1</v>
      </c>
      <c r="L539">
        <v>0</v>
      </c>
      <c r="M539">
        <v>0</v>
      </c>
      <c r="N539">
        <v>8100836</v>
      </c>
      <c r="O539">
        <v>0</v>
      </c>
      <c r="P539">
        <v>-8100836</v>
      </c>
      <c r="Q539">
        <v>0</v>
      </c>
    </row>
    <row r="540" spans="1:17" x14ac:dyDescent="0.25">
      <c r="A540" t="s">
        <v>887</v>
      </c>
      <c r="B540" t="s">
        <v>219</v>
      </c>
      <c r="C540" t="s">
        <v>235</v>
      </c>
      <c r="D540" t="s">
        <v>472</v>
      </c>
      <c r="E540" t="s">
        <v>473</v>
      </c>
      <c r="F540" t="s">
        <v>223</v>
      </c>
      <c r="G540">
        <v>71601</v>
      </c>
      <c r="H540">
        <v>0</v>
      </c>
      <c r="I540">
        <v>0</v>
      </c>
      <c r="J540" s="9">
        <v>0</v>
      </c>
      <c r="K540">
        <v>1</v>
      </c>
      <c r="L540">
        <v>0</v>
      </c>
      <c r="M540">
        <v>0</v>
      </c>
      <c r="N540">
        <v>-71601</v>
      </c>
      <c r="O540">
        <v>0</v>
      </c>
      <c r="P540">
        <v>71601</v>
      </c>
      <c r="Q540">
        <v>0</v>
      </c>
    </row>
    <row r="541" spans="1:17" x14ac:dyDescent="0.25">
      <c r="A541" t="s">
        <v>887</v>
      </c>
      <c r="B541" t="s">
        <v>219</v>
      </c>
      <c r="C541" t="s">
        <v>235</v>
      </c>
      <c r="D541" t="s">
        <v>428</v>
      </c>
      <c r="E541" t="s">
        <v>429</v>
      </c>
      <c r="F541" t="s">
        <v>223</v>
      </c>
      <c r="G541">
        <v>0</v>
      </c>
      <c r="H541">
        <v>0</v>
      </c>
      <c r="I541">
        <v>0</v>
      </c>
      <c r="J541" s="9">
        <v>-8360573.2999999998</v>
      </c>
      <c r="K541">
        <v>1</v>
      </c>
      <c r="L541">
        <v>0</v>
      </c>
      <c r="M541">
        <v>8360573.2999999998</v>
      </c>
      <c r="N541">
        <v>0</v>
      </c>
      <c r="O541">
        <v>0</v>
      </c>
      <c r="P541">
        <v>0</v>
      </c>
      <c r="Q541">
        <v>0</v>
      </c>
    </row>
    <row r="542" spans="1:17" x14ac:dyDescent="0.25">
      <c r="A542" t="s">
        <v>887</v>
      </c>
      <c r="B542" t="s">
        <v>219</v>
      </c>
      <c r="C542" t="s">
        <v>888</v>
      </c>
      <c r="D542" t="s">
        <v>889</v>
      </c>
      <c r="E542" t="s">
        <v>890</v>
      </c>
      <c r="F542" t="s">
        <v>223</v>
      </c>
      <c r="G542">
        <v>0</v>
      </c>
      <c r="H542">
        <v>0</v>
      </c>
      <c r="I542">
        <v>0</v>
      </c>
      <c r="J542" s="9">
        <v>-14.1</v>
      </c>
      <c r="K542">
        <v>1</v>
      </c>
      <c r="L542">
        <v>0</v>
      </c>
      <c r="M542">
        <v>14.1</v>
      </c>
      <c r="N542">
        <v>0</v>
      </c>
      <c r="O542">
        <v>0</v>
      </c>
      <c r="P542">
        <v>0</v>
      </c>
      <c r="Q542">
        <v>0</v>
      </c>
    </row>
    <row r="543" spans="1:17" x14ac:dyDescent="0.25">
      <c r="A543" t="s">
        <v>887</v>
      </c>
      <c r="B543" t="s">
        <v>219</v>
      </c>
      <c r="C543" t="s">
        <v>263</v>
      </c>
      <c r="D543" t="s">
        <v>455</v>
      </c>
      <c r="E543" t="s">
        <v>456</v>
      </c>
      <c r="F543" t="s">
        <v>223</v>
      </c>
      <c r="G543">
        <v>0</v>
      </c>
      <c r="H543">
        <v>0</v>
      </c>
      <c r="I543">
        <v>0</v>
      </c>
      <c r="J543" s="9">
        <v>2244530.23</v>
      </c>
      <c r="K543">
        <v>1</v>
      </c>
      <c r="L543">
        <v>0</v>
      </c>
      <c r="M543">
        <v>-2244530.23</v>
      </c>
      <c r="N543">
        <v>0</v>
      </c>
      <c r="O543">
        <v>0</v>
      </c>
      <c r="P543">
        <v>0</v>
      </c>
      <c r="Q543">
        <v>0</v>
      </c>
    </row>
    <row r="544" spans="1:17" x14ac:dyDescent="0.25">
      <c r="A544" t="s">
        <v>887</v>
      </c>
      <c r="B544" t="s">
        <v>219</v>
      </c>
      <c r="C544" t="s">
        <v>593</v>
      </c>
      <c r="D544" t="s">
        <v>891</v>
      </c>
      <c r="E544" t="s">
        <v>892</v>
      </c>
      <c r="F544" t="s">
        <v>223</v>
      </c>
      <c r="G544">
        <v>0</v>
      </c>
      <c r="H544">
        <v>0</v>
      </c>
      <c r="I544">
        <v>0</v>
      </c>
      <c r="J544" s="9">
        <v>1063.0899999999999</v>
      </c>
      <c r="K544">
        <v>1</v>
      </c>
      <c r="L544">
        <v>0</v>
      </c>
      <c r="M544">
        <v>-1063.0899999999999</v>
      </c>
      <c r="N544">
        <v>0</v>
      </c>
      <c r="O544">
        <v>0</v>
      </c>
      <c r="P544">
        <v>0</v>
      </c>
      <c r="Q544">
        <v>0</v>
      </c>
    </row>
    <row r="545" spans="1:17" x14ac:dyDescent="0.25">
      <c r="A545" t="s">
        <v>887</v>
      </c>
      <c r="B545" t="s">
        <v>219</v>
      </c>
      <c r="C545" t="s">
        <v>444</v>
      </c>
      <c r="D545" t="s">
        <v>893</v>
      </c>
      <c r="E545" t="s">
        <v>894</v>
      </c>
      <c r="F545" t="s">
        <v>223</v>
      </c>
      <c r="G545">
        <v>0</v>
      </c>
      <c r="H545">
        <v>0</v>
      </c>
      <c r="I545">
        <v>0</v>
      </c>
      <c r="J545" s="9">
        <v>-3044.63</v>
      </c>
      <c r="K545">
        <v>1</v>
      </c>
      <c r="L545">
        <v>0</v>
      </c>
      <c r="M545">
        <v>3044.63</v>
      </c>
      <c r="N545">
        <v>0</v>
      </c>
      <c r="O545">
        <v>0</v>
      </c>
      <c r="P545">
        <v>0</v>
      </c>
      <c r="Q545">
        <v>0</v>
      </c>
    </row>
    <row r="546" spans="1:17" x14ac:dyDescent="0.25">
      <c r="A546" t="s">
        <v>895</v>
      </c>
      <c r="B546" t="s">
        <v>219</v>
      </c>
      <c r="C546" t="s">
        <v>235</v>
      </c>
      <c r="D546" t="s">
        <v>236</v>
      </c>
      <c r="E546" t="s">
        <v>237</v>
      </c>
      <c r="F546" t="s">
        <v>223</v>
      </c>
      <c r="G546">
        <v>-2184134</v>
      </c>
      <c r="H546">
        <v>0</v>
      </c>
      <c r="I546">
        <v>0</v>
      </c>
      <c r="J546" s="9">
        <v>0</v>
      </c>
      <c r="K546">
        <v>1</v>
      </c>
      <c r="L546">
        <v>0</v>
      </c>
      <c r="M546">
        <v>0</v>
      </c>
      <c r="N546">
        <v>2184134</v>
      </c>
      <c r="O546">
        <v>0</v>
      </c>
      <c r="P546">
        <v>-2184134</v>
      </c>
      <c r="Q546">
        <v>0</v>
      </c>
    </row>
    <row r="547" spans="1:17" x14ac:dyDescent="0.25">
      <c r="A547" t="s">
        <v>895</v>
      </c>
      <c r="B547" t="s">
        <v>219</v>
      </c>
      <c r="C547" t="s">
        <v>235</v>
      </c>
      <c r="D547" t="s">
        <v>472</v>
      </c>
      <c r="E547" t="s">
        <v>473</v>
      </c>
      <c r="F547" t="s">
        <v>223</v>
      </c>
      <c r="G547">
        <v>-20183</v>
      </c>
      <c r="H547">
        <v>0</v>
      </c>
      <c r="I547">
        <v>0</v>
      </c>
      <c r="J547" s="9">
        <v>0</v>
      </c>
      <c r="K547">
        <v>1</v>
      </c>
      <c r="L547">
        <v>0</v>
      </c>
      <c r="M547">
        <v>0</v>
      </c>
      <c r="N547">
        <v>20183</v>
      </c>
      <c r="O547">
        <v>0</v>
      </c>
      <c r="P547">
        <v>-20183</v>
      </c>
      <c r="Q547">
        <v>0</v>
      </c>
    </row>
    <row r="548" spans="1:17" x14ac:dyDescent="0.25">
      <c r="A548" t="s">
        <v>895</v>
      </c>
      <c r="B548" t="s">
        <v>219</v>
      </c>
      <c r="C548" t="s">
        <v>235</v>
      </c>
      <c r="D548" t="s">
        <v>428</v>
      </c>
      <c r="E548" t="s">
        <v>429</v>
      </c>
      <c r="F548" t="s">
        <v>223</v>
      </c>
      <c r="G548">
        <v>0</v>
      </c>
      <c r="H548">
        <v>0</v>
      </c>
      <c r="I548">
        <v>0</v>
      </c>
      <c r="J548" s="9">
        <v>-2214887.8199999998</v>
      </c>
      <c r="K548">
        <v>1</v>
      </c>
      <c r="L548">
        <v>0</v>
      </c>
      <c r="M548">
        <v>2214887.8199999998</v>
      </c>
      <c r="N548">
        <v>0</v>
      </c>
      <c r="O548">
        <v>0</v>
      </c>
      <c r="P548">
        <v>0</v>
      </c>
      <c r="Q548">
        <v>0</v>
      </c>
    </row>
    <row r="549" spans="1:17" x14ac:dyDescent="0.25">
      <c r="A549" t="s">
        <v>895</v>
      </c>
      <c r="B549" t="s">
        <v>219</v>
      </c>
      <c r="C549" t="s">
        <v>452</v>
      </c>
      <c r="D549" t="s">
        <v>453</v>
      </c>
      <c r="E549" t="s">
        <v>454</v>
      </c>
      <c r="F549" t="s">
        <v>223</v>
      </c>
      <c r="G549">
        <v>0</v>
      </c>
      <c r="H549">
        <v>0</v>
      </c>
      <c r="I549">
        <v>0</v>
      </c>
      <c r="J549" s="9">
        <v>7563.53</v>
      </c>
      <c r="K549">
        <v>1</v>
      </c>
      <c r="L549">
        <v>0</v>
      </c>
      <c r="M549">
        <v>-7563.53</v>
      </c>
      <c r="N549">
        <v>0</v>
      </c>
      <c r="O549">
        <v>0</v>
      </c>
      <c r="P549">
        <v>0</v>
      </c>
      <c r="Q549">
        <v>0</v>
      </c>
    </row>
    <row r="550" spans="1:17" x14ac:dyDescent="0.25">
      <c r="A550" t="s">
        <v>896</v>
      </c>
      <c r="B550" t="s">
        <v>219</v>
      </c>
      <c r="C550" t="s">
        <v>235</v>
      </c>
      <c r="D550" t="s">
        <v>236</v>
      </c>
      <c r="E550" t="s">
        <v>237</v>
      </c>
      <c r="F550" t="s">
        <v>223</v>
      </c>
      <c r="G550">
        <v>-2702926</v>
      </c>
      <c r="H550">
        <v>0</v>
      </c>
      <c r="I550">
        <v>0</v>
      </c>
      <c r="J550" s="9">
        <v>0</v>
      </c>
      <c r="K550">
        <v>1</v>
      </c>
      <c r="L550">
        <v>0</v>
      </c>
      <c r="M550">
        <v>0</v>
      </c>
      <c r="N550">
        <v>2702926</v>
      </c>
      <c r="O550">
        <v>0</v>
      </c>
      <c r="P550">
        <v>-2702926</v>
      </c>
      <c r="Q550">
        <v>0</v>
      </c>
    </row>
    <row r="551" spans="1:17" x14ac:dyDescent="0.25">
      <c r="A551" t="s">
        <v>896</v>
      </c>
      <c r="B551" t="s">
        <v>219</v>
      </c>
      <c r="C551" t="s">
        <v>235</v>
      </c>
      <c r="D551" t="s">
        <v>472</v>
      </c>
      <c r="E551" t="s">
        <v>473</v>
      </c>
      <c r="F551" t="s">
        <v>223</v>
      </c>
      <c r="G551">
        <v>-180192</v>
      </c>
      <c r="H551">
        <v>0</v>
      </c>
      <c r="I551">
        <v>0</v>
      </c>
      <c r="J551" s="9">
        <v>0</v>
      </c>
      <c r="K551">
        <v>1</v>
      </c>
      <c r="L551">
        <v>0</v>
      </c>
      <c r="M551">
        <v>0</v>
      </c>
      <c r="N551">
        <v>180192</v>
      </c>
      <c r="O551">
        <v>0</v>
      </c>
      <c r="P551">
        <v>-180192</v>
      </c>
      <c r="Q551">
        <v>0</v>
      </c>
    </row>
    <row r="552" spans="1:17" x14ac:dyDescent="0.25">
      <c r="A552" t="s">
        <v>896</v>
      </c>
      <c r="B552" t="s">
        <v>219</v>
      </c>
      <c r="C552" t="s">
        <v>235</v>
      </c>
      <c r="D552" t="s">
        <v>428</v>
      </c>
      <c r="E552" t="s">
        <v>429</v>
      </c>
      <c r="F552" t="s">
        <v>223</v>
      </c>
      <c r="G552">
        <v>0</v>
      </c>
      <c r="H552">
        <v>0</v>
      </c>
      <c r="I552">
        <v>0</v>
      </c>
      <c r="J552" s="9">
        <v>-2896944.03</v>
      </c>
      <c r="K552">
        <v>1</v>
      </c>
      <c r="L552">
        <v>0</v>
      </c>
      <c r="M552">
        <v>2896944.03</v>
      </c>
      <c r="N552">
        <v>0</v>
      </c>
      <c r="O552">
        <v>0</v>
      </c>
      <c r="P552">
        <v>0</v>
      </c>
      <c r="Q552">
        <v>0</v>
      </c>
    </row>
    <row r="553" spans="1:17" x14ac:dyDescent="0.25">
      <c r="A553" t="s">
        <v>896</v>
      </c>
      <c r="B553" t="s">
        <v>219</v>
      </c>
      <c r="C553" t="s">
        <v>452</v>
      </c>
      <c r="D553" t="s">
        <v>453</v>
      </c>
      <c r="E553" t="s">
        <v>454</v>
      </c>
      <c r="F553" t="s">
        <v>223</v>
      </c>
      <c r="G553">
        <v>0</v>
      </c>
      <c r="H553">
        <v>0</v>
      </c>
      <c r="I553">
        <v>0</v>
      </c>
      <c r="J553" s="9">
        <v>9892.65</v>
      </c>
      <c r="K553">
        <v>1</v>
      </c>
      <c r="L553">
        <v>0</v>
      </c>
      <c r="M553">
        <v>-9892.65</v>
      </c>
      <c r="N553">
        <v>0</v>
      </c>
      <c r="O553">
        <v>0</v>
      </c>
      <c r="P553">
        <v>0</v>
      </c>
      <c r="Q553">
        <v>0</v>
      </c>
    </row>
    <row r="554" spans="1:17" x14ac:dyDescent="0.25">
      <c r="A554" t="s">
        <v>897</v>
      </c>
      <c r="B554" t="s">
        <v>219</v>
      </c>
      <c r="C554" t="s">
        <v>235</v>
      </c>
      <c r="D554" t="s">
        <v>236</v>
      </c>
      <c r="E554" t="s">
        <v>237</v>
      </c>
      <c r="F554" t="s">
        <v>223</v>
      </c>
      <c r="G554">
        <v>-160452</v>
      </c>
      <c r="H554">
        <v>0</v>
      </c>
      <c r="I554">
        <v>0</v>
      </c>
      <c r="J554" s="9">
        <v>0</v>
      </c>
      <c r="K554">
        <v>1</v>
      </c>
      <c r="L554">
        <v>0</v>
      </c>
      <c r="M554">
        <v>0</v>
      </c>
      <c r="N554">
        <v>160452</v>
      </c>
      <c r="O554">
        <v>0</v>
      </c>
      <c r="P554">
        <v>-160452</v>
      </c>
      <c r="Q554">
        <v>0</v>
      </c>
    </row>
    <row r="555" spans="1:17" x14ac:dyDescent="0.25">
      <c r="A555" t="s">
        <v>897</v>
      </c>
      <c r="B555" t="s">
        <v>219</v>
      </c>
      <c r="C555" t="s">
        <v>235</v>
      </c>
      <c r="D555" t="s">
        <v>472</v>
      </c>
      <c r="E555" t="s">
        <v>473</v>
      </c>
      <c r="F555" t="s">
        <v>223</v>
      </c>
      <c r="G555">
        <v>-32470</v>
      </c>
      <c r="H555">
        <v>0</v>
      </c>
      <c r="I555">
        <v>0</v>
      </c>
      <c r="J555" s="9">
        <v>0</v>
      </c>
      <c r="K555">
        <v>1</v>
      </c>
      <c r="L555">
        <v>0</v>
      </c>
      <c r="M555">
        <v>0</v>
      </c>
      <c r="N555">
        <v>32470</v>
      </c>
      <c r="O555">
        <v>0</v>
      </c>
      <c r="P555">
        <v>-32470</v>
      </c>
      <c r="Q555">
        <v>0</v>
      </c>
    </row>
    <row r="556" spans="1:17" x14ac:dyDescent="0.25">
      <c r="A556" t="s">
        <v>897</v>
      </c>
      <c r="B556" t="s">
        <v>219</v>
      </c>
      <c r="C556" t="s">
        <v>235</v>
      </c>
      <c r="D556" t="s">
        <v>428</v>
      </c>
      <c r="E556" t="s">
        <v>429</v>
      </c>
      <c r="F556" t="s">
        <v>223</v>
      </c>
      <c r="G556">
        <v>0</v>
      </c>
      <c r="H556">
        <v>0</v>
      </c>
      <c r="I556">
        <v>0</v>
      </c>
      <c r="J556" s="9">
        <v>-193847.56</v>
      </c>
      <c r="K556">
        <v>1</v>
      </c>
      <c r="L556">
        <v>0</v>
      </c>
      <c r="M556">
        <v>193847.56</v>
      </c>
      <c r="N556">
        <v>0</v>
      </c>
      <c r="O556">
        <v>0</v>
      </c>
      <c r="P556">
        <v>0</v>
      </c>
      <c r="Q556">
        <v>0</v>
      </c>
    </row>
    <row r="557" spans="1:17" x14ac:dyDescent="0.25">
      <c r="A557" t="s">
        <v>897</v>
      </c>
      <c r="B557" t="s">
        <v>219</v>
      </c>
      <c r="C557" t="s">
        <v>452</v>
      </c>
      <c r="D557" t="s">
        <v>453</v>
      </c>
      <c r="E557" t="s">
        <v>454</v>
      </c>
      <c r="F557" t="s">
        <v>223</v>
      </c>
      <c r="G557">
        <v>0</v>
      </c>
      <c r="H557">
        <v>0</v>
      </c>
      <c r="I557">
        <v>0</v>
      </c>
      <c r="J557" s="9">
        <v>661.97</v>
      </c>
      <c r="K557">
        <v>1</v>
      </c>
      <c r="L557">
        <v>0</v>
      </c>
      <c r="M557">
        <v>-661.97</v>
      </c>
      <c r="N557">
        <v>0</v>
      </c>
      <c r="O557">
        <v>0</v>
      </c>
      <c r="P557">
        <v>0</v>
      </c>
      <c r="Q557">
        <v>0</v>
      </c>
    </row>
    <row r="558" spans="1:17" x14ac:dyDescent="0.25">
      <c r="A558" t="s">
        <v>898</v>
      </c>
      <c r="B558" t="s">
        <v>219</v>
      </c>
      <c r="C558" t="s">
        <v>235</v>
      </c>
      <c r="D558" t="s">
        <v>236</v>
      </c>
      <c r="E558" t="s">
        <v>237</v>
      </c>
      <c r="F558" t="s">
        <v>223</v>
      </c>
      <c r="G558">
        <v>-187825</v>
      </c>
      <c r="H558">
        <v>0</v>
      </c>
      <c r="I558">
        <v>0</v>
      </c>
      <c r="J558" s="9">
        <v>0</v>
      </c>
      <c r="K558">
        <v>1</v>
      </c>
      <c r="L558">
        <v>0</v>
      </c>
      <c r="M558">
        <v>0</v>
      </c>
      <c r="N558">
        <v>187825</v>
      </c>
      <c r="O558">
        <v>0</v>
      </c>
      <c r="P558">
        <v>-187825</v>
      </c>
      <c r="Q558">
        <v>0</v>
      </c>
    </row>
    <row r="559" spans="1:17" x14ac:dyDescent="0.25">
      <c r="A559" t="s">
        <v>898</v>
      </c>
      <c r="B559" t="s">
        <v>219</v>
      </c>
      <c r="C559" t="s">
        <v>235</v>
      </c>
      <c r="D559" t="s">
        <v>472</v>
      </c>
      <c r="E559" t="s">
        <v>473</v>
      </c>
      <c r="F559" t="s">
        <v>223</v>
      </c>
      <c r="G559">
        <v>-4397</v>
      </c>
      <c r="H559">
        <v>0</v>
      </c>
      <c r="I559">
        <v>0</v>
      </c>
      <c r="J559" s="9">
        <v>0</v>
      </c>
      <c r="K559">
        <v>1</v>
      </c>
      <c r="L559">
        <v>0</v>
      </c>
      <c r="M559">
        <v>0</v>
      </c>
      <c r="N559">
        <v>4397</v>
      </c>
      <c r="O559">
        <v>0</v>
      </c>
      <c r="P559">
        <v>-4397</v>
      </c>
      <c r="Q559">
        <v>0</v>
      </c>
    </row>
    <row r="560" spans="1:17" x14ac:dyDescent="0.25">
      <c r="A560" t="s">
        <v>898</v>
      </c>
      <c r="B560" t="s">
        <v>219</v>
      </c>
      <c r="C560" t="s">
        <v>235</v>
      </c>
      <c r="D560" t="s">
        <v>428</v>
      </c>
      <c r="E560" t="s">
        <v>429</v>
      </c>
      <c r="F560" t="s">
        <v>223</v>
      </c>
      <c r="G560">
        <v>0</v>
      </c>
      <c r="H560">
        <v>0</v>
      </c>
      <c r="I560">
        <v>0</v>
      </c>
      <c r="J560" s="9">
        <v>-193847.56</v>
      </c>
      <c r="K560">
        <v>1</v>
      </c>
      <c r="L560">
        <v>0</v>
      </c>
      <c r="M560">
        <v>193847.56</v>
      </c>
      <c r="N560">
        <v>0</v>
      </c>
      <c r="O560">
        <v>0</v>
      </c>
      <c r="P560">
        <v>0</v>
      </c>
      <c r="Q560">
        <v>0</v>
      </c>
    </row>
    <row r="561" spans="1:17" x14ac:dyDescent="0.25">
      <c r="A561" t="s">
        <v>898</v>
      </c>
      <c r="B561" t="s">
        <v>219</v>
      </c>
      <c r="C561" t="s">
        <v>899</v>
      </c>
      <c r="D561" t="s">
        <v>900</v>
      </c>
      <c r="E561" t="s">
        <v>901</v>
      </c>
      <c r="F561" t="s">
        <v>902</v>
      </c>
      <c r="G561">
        <v>0</v>
      </c>
      <c r="H561">
        <v>0</v>
      </c>
      <c r="I561">
        <v>0</v>
      </c>
      <c r="J561" s="9">
        <v>-100</v>
      </c>
      <c r="K561">
        <v>1</v>
      </c>
      <c r="L561">
        <v>0</v>
      </c>
      <c r="M561">
        <v>100</v>
      </c>
      <c r="N561">
        <v>0</v>
      </c>
      <c r="O561">
        <v>0</v>
      </c>
      <c r="P561">
        <v>0</v>
      </c>
      <c r="Q561">
        <v>0</v>
      </c>
    </row>
    <row r="562" spans="1:17" x14ac:dyDescent="0.25">
      <c r="A562" t="s">
        <v>898</v>
      </c>
      <c r="B562" t="s">
        <v>219</v>
      </c>
      <c r="C562" t="s">
        <v>452</v>
      </c>
      <c r="D562" t="s">
        <v>453</v>
      </c>
      <c r="E562" t="s">
        <v>454</v>
      </c>
      <c r="F562" t="s">
        <v>223</v>
      </c>
      <c r="G562">
        <v>0</v>
      </c>
      <c r="H562">
        <v>0</v>
      </c>
      <c r="I562">
        <v>0</v>
      </c>
      <c r="J562" s="9">
        <v>661.97</v>
      </c>
      <c r="K562">
        <v>1</v>
      </c>
      <c r="L562">
        <v>0</v>
      </c>
      <c r="M562">
        <v>-661.97</v>
      </c>
      <c r="N562">
        <v>0</v>
      </c>
      <c r="O562">
        <v>0</v>
      </c>
      <c r="P562">
        <v>0</v>
      </c>
      <c r="Q562">
        <v>0</v>
      </c>
    </row>
    <row r="563" spans="1:17" x14ac:dyDescent="0.25">
      <c r="A563" t="s">
        <v>903</v>
      </c>
      <c r="B563" t="s">
        <v>219</v>
      </c>
      <c r="C563" t="s">
        <v>235</v>
      </c>
      <c r="D563" t="s">
        <v>236</v>
      </c>
      <c r="E563" t="s">
        <v>237</v>
      </c>
      <c r="F563" t="s">
        <v>223</v>
      </c>
      <c r="G563">
        <v>-1245326</v>
      </c>
      <c r="H563">
        <v>0</v>
      </c>
      <c r="I563">
        <v>0</v>
      </c>
      <c r="J563" s="9">
        <v>0</v>
      </c>
      <c r="K563">
        <v>1</v>
      </c>
      <c r="L563">
        <v>0</v>
      </c>
      <c r="M563">
        <v>0</v>
      </c>
      <c r="N563">
        <v>1245326</v>
      </c>
      <c r="O563">
        <v>0</v>
      </c>
      <c r="P563">
        <v>-1245326</v>
      </c>
      <c r="Q563">
        <v>0</v>
      </c>
    </row>
    <row r="564" spans="1:17" x14ac:dyDescent="0.25">
      <c r="A564" t="s">
        <v>903</v>
      </c>
      <c r="B564" t="s">
        <v>219</v>
      </c>
      <c r="C564" t="s">
        <v>235</v>
      </c>
      <c r="D564" t="s">
        <v>472</v>
      </c>
      <c r="E564" t="s">
        <v>473</v>
      </c>
      <c r="F564" t="s">
        <v>223</v>
      </c>
      <c r="G564">
        <v>352167</v>
      </c>
      <c r="H564">
        <v>0</v>
      </c>
      <c r="I564">
        <v>0</v>
      </c>
      <c r="J564" s="9">
        <v>0</v>
      </c>
      <c r="K564">
        <v>1</v>
      </c>
      <c r="L564">
        <v>0</v>
      </c>
      <c r="M564">
        <v>0</v>
      </c>
      <c r="N564">
        <v>-352167</v>
      </c>
      <c r="O564">
        <v>0</v>
      </c>
      <c r="P564">
        <v>352167</v>
      </c>
      <c r="Q564">
        <v>0</v>
      </c>
    </row>
    <row r="565" spans="1:17" x14ac:dyDescent="0.25">
      <c r="A565" t="s">
        <v>903</v>
      </c>
      <c r="B565" t="s">
        <v>219</v>
      </c>
      <c r="C565" t="s">
        <v>235</v>
      </c>
      <c r="D565" t="s">
        <v>428</v>
      </c>
      <c r="E565" t="s">
        <v>429</v>
      </c>
      <c r="F565" t="s">
        <v>223</v>
      </c>
      <c r="G565">
        <v>0</v>
      </c>
      <c r="H565">
        <v>0</v>
      </c>
      <c r="I565">
        <v>0</v>
      </c>
      <c r="J565" s="9">
        <v>-1256419.3500000001</v>
      </c>
      <c r="K565">
        <v>1</v>
      </c>
      <c r="L565">
        <v>0</v>
      </c>
      <c r="M565">
        <v>1256419.3500000001</v>
      </c>
      <c r="N565">
        <v>0</v>
      </c>
      <c r="O565">
        <v>0</v>
      </c>
      <c r="P565">
        <v>0</v>
      </c>
      <c r="Q565">
        <v>0</v>
      </c>
    </row>
    <row r="566" spans="1:17" x14ac:dyDescent="0.25">
      <c r="A566" t="s">
        <v>903</v>
      </c>
      <c r="B566" t="s">
        <v>219</v>
      </c>
      <c r="C566" t="s">
        <v>452</v>
      </c>
      <c r="D566" t="s">
        <v>453</v>
      </c>
      <c r="E566" t="s">
        <v>454</v>
      </c>
      <c r="F566" t="s">
        <v>223</v>
      </c>
      <c r="G566">
        <v>0</v>
      </c>
      <c r="H566">
        <v>0</v>
      </c>
      <c r="I566">
        <v>0</v>
      </c>
      <c r="J566" s="9">
        <v>4290.5</v>
      </c>
      <c r="K566">
        <v>1</v>
      </c>
      <c r="L566">
        <v>0</v>
      </c>
      <c r="M566">
        <v>-4290.5</v>
      </c>
      <c r="N566">
        <v>0</v>
      </c>
      <c r="O566">
        <v>0</v>
      </c>
      <c r="P566">
        <v>0</v>
      </c>
      <c r="Q566">
        <v>0</v>
      </c>
    </row>
    <row r="567" spans="1:17" x14ac:dyDescent="0.25">
      <c r="A567" t="s">
        <v>903</v>
      </c>
      <c r="B567" t="s">
        <v>219</v>
      </c>
      <c r="C567" t="s">
        <v>235</v>
      </c>
      <c r="D567" t="s">
        <v>267</v>
      </c>
      <c r="E567" t="s">
        <v>268</v>
      </c>
      <c r="F567" t="s">
        <v>223</v>
      </c>
      <c r="G567">
        <v>0</v>
      </c>
      <c r="H567">
        <v>0</v>
      </c>
      <c r="I567">
        <v>0</v>
      </c>
      <c r="J567" s="9">
        <v>358976.96</v>
      </c>
      <c r="K567">
        <v>1</v>
      </c>
      <c r="L567">
        <v>0</v>
      </c>
      <c r="M567">
        <v>-358976.96</v>
      </c>
      <c r="N567">
        <v>0</v>
      </c>
      <c r="O567">
        <v>0</v>
      </c>
      <c r="P567">
        <v>0</v>
      </c>
      <c r="Q567">
        <v>0</v>
      </c>
    </row>
    <row r="568" spans="1:17" x14ac:dyDescent="0.25">
      <c r="A568" t="s">
        <v>904</v>
      </c>
      <c r="B568" t="s">
        <v>219</v>
      </c>
      <c r="C568" t="s">
        <v>235</v>
      </c>
      <c r="D568" t="s">
        <v>236</v>
      </c>
      <c r="E568" t="s">
        <v>237</v>
      </c>
      <c r="F568" t="s">
        <v>223</v>
      </c>
      <c r="G568">
        <v>-1109566</v>
      </c>
      <c r="H568">
        <v>0</v>
      </c>
      <c r="I568">
        <v>0</v>
      </c>
      <c r="J568" s="9">
        <v>0</v>
      </c>
      <c r="K568">
        <v>1</v>
      </c>
      <c r="L568">
        <v>0</v>
      </c>
      <c r="M568">
        <v>0</v>
      </c>
      <c r="N568">
        <v>1109566</v>
      </c>
      <c r="O568">
        <v>0</v>
      </c>
      <c r="P568">
        <v>-1109566</v>
      </c>
      <c r="Q568">
        <v>0</v>
      </c>
    </row>
    <row r="569" spans="1:17" x14ac:dyDescent="0.25">
      <c r="A569" t="s">
        <v>904</v>
      </c>
      <c r="B569" t="s">
        <v>219</v>
      </c>
      <c r="C569" t="s">
        <v>235</v>
      </c>
      <c r="D569" t="s">
        <v>472</v>
      </c>
      <c r="E569" t="s">
        <v>473</v>
      </c>
      <c r="F569" t="s">
        <v>223</v>
      </c>
      <c r="G569">
        <v>-5097</v>
      </c>
      <c r="H569">
        <v>0</v>
      </c>
      <c r="I569">
        <v>0</v>
      </c>
      <c r="J569" s="9">
        <v>0</v>
      </c>
      <c r="K569">
        <v>1</v>
      </c>
      <c r="L569">
        <v>0</v>
      </c>
      <c r="M569">
        <v>0</v>
      </c>
      <c r="N569">
        <v>5097</v>
      </c>
      <c r="O569">
        <v>0</v>
      </c>
      <c r="P569">
        <v>-5097</v>
      </c>
      <c r="Q569">
        <v>0</v>
      </c>
    </row>
    <row r="570" spans="1:17" x14ac:dyDescent="0.25">
      <c r="A570" t="s">
        <v>904</v>
      </c>
      <c r="B570" t="s">
        <v>219</v>
      </c>
      <c r="C570" t="s">
        <v>235</v>
      </c>
      <c r="D570" t="s">
        <v>428</v>
      </c>
      <c r="E570" t="s">
        <v>429</v>
      </c>
      <c r="F570" t="s">
        <v>223</v>
      </c>
      <c r="G570">
        <v>0</v>
      </c>
      <c r="H570">
        <v>0</v>
      </c>
      <c r="I570">
        <v>0</v>
      </c>
      <c r="J570" s="9">
        <v>-1120008.1000000001</v>
      </c>
      <c r="K570">
        <v>1</v>
      </c>
      <c r="L570">
        <v>0</v>
      </c>
      <c r="M570">
        <v>1120008.1000000001</v>
      </c>
      <c r="N570">
        <v>0</v>
      </c>
      <c r="O570">
        <v>0</v>
      </c>
      <c r="P570">
        <v>0</v>
      </c>
      <c r="Q570">
        <v>0</v>
      </c>
    </row>
    <row r="571" spans="1:17" x14ac:dyDescent="0.25">
      <c r="A571" t="s">
        <v>904</v>
      </c>
      <c r="B571" t="s">
        <v>219</v>
      </c>
      <c r="C571" t="s">
        <v>452</v>
      </c>
      <c r="D571" t="s">
        <v>453</v>
      </c>
      <c r="E571" t="s">
        <v>454</v>
      </c>
      <c r="F571" t="s">
        <v>223</v>
      </c>
      <c r="G571">
        <v>0</v>
      </c>
      <c r="H571">
        <v>0</v>
      </c>
      <c r="I571">
        <v>0</v>
      </c>
      <c r="J571" s="9">
        <v>3824.67</v>
      </c>
      <c r="K571">
        <v>1</v>
      </c>
      <c r="L571">
        <v>0</v>
      </c>
      <c r="M571">
        <v>-3824.67</v>
      </c>
      <c r="N571">
        <v>0</v>
      </c>
      <c r="O571">
        <v>0</v>
      </c>
      <c r="P571">
        <v>0</v>
      </c>
      <c r="Q571">
        <v>0</v>
      </c>
    </row>
    <row r="572" spans="1:17" x14ac:dyDescent="0.25">
      <c r="A572" t="s">
        <v>905</v>
      </c>
      <c r="B572" t="s">
        <v>219</v>
      </c>
      <c r="C572" t="s">
        <v>235</v>
      </c>
      <c r="D572" t="s">
        <v>236</v>
      </c>
      <c r="E572" t="s">
        <v>237</v>
      </c>
      <c r="F572" t="s">
        <v>223</v>
      </c>
      <c r="G572">
        <v>-177061</v>
      </c>
      <c r="H572">
        <v>0</v>
      </c>
      <c r="I572">
        <v>0</v>
      </c>
      <c r="J572" s="9">
        <v>0</v>
      </c>
      <c r="K572">
        <v>1</v>
      </c>
      <c r="L572">
        <v>0</v>
      </c>
      <c r="M572">
        <v>0</v>
      </c>
      <c r="N572">
        <v>177061</v>
      </c>
      <c r="O572">
        <v>0</v>
      </c>
      <c r="P572">
        <v>-177061</v>
      </c>
      <c r="Q572">
        <v>0</v>
      </c>
    </row>
    <row r="573" spans="1:17" x14ac:dyDescent="0.25">
      <c r="A573" t="s">
        <v>905</v>
      </c>
      <c r="B573" t="s">
        <v>219</v>
      </c>
      <c r="C573" t="s">
        <v>235</v>
      </c>
      <c r="D573" t="s">
        <v>472</v>
      </c>
      <c r="E573" t="s">
        <v>473</v>
      </c>
      <c r="F573" t="s">
        <v>223</v>
      </c>
      <c r="G573">
        <v>-1571</v>
      </c>
      <c r="H573">
        <v>0</v>
      </c>
      <c r="I573">
        <v>0</v>
      </c>
      <c r="J573" s="9">
        <v>0</v>
      </c>
      <c r="K573">
        <v>1</v>
      </c>
      <c r="L573">
        <v>0</v>
      </c>
      <c r="M573">
        <v>0</v>
      </c>
      <c r="N573">
        <v>1571</v>
      </c>
      <c r="O573">
        <v>0</v>
      </c>
      <c r="P573">
        <v>-1571</v>
      </c>
      <c r="Q573">
        <v>0</v>
      </c>
    </row>
    <row r="574" spans="1:17" x14ac:dyDescent="0.25">
      <c r="A574" t="s">
        <v>905</v>
      </c>
      <c r="B574" t="s">
        <v>219</v>
      </c>
      <c r="C574" t="s">
        <v>235</v>
      </c>
      <c r="D574" t="s">
        <v>428</v>
      </c>
      <c r="E574" t="s">
        <v>429</v>
      </c>
      <c r="F574" t="s">
        <v>223</v>
      </c>
      <c r="G574">
        <v>0</v>
      </c>
      <c r="H574">
        <v>0</v>
      </c>
      <c r="I574">
        <v>0</v>
      </c>
      <c r="J574" s="9">
        <v>-179488.48</v>
      </c>
      <c r="K574">
        <v>1</v>
      </c>
      <c r="L574">
        <v>0</v>
      </c>
      <c r="M574">
        <v>179488.48</v>
      </c>
      <c r="N574">
        <v>0</v>
      </c>
      <c r="O574">
        <v>0</v>
      </c>
      <c r="P574">
        <v>0</v>
      </c>
      <c r="Q574">
        <v>0</v>
      </c>
    </row>
    <row r="575" spans="1:17" x14ac:dyDescent="0.25">
      <c r="A575" t="s">
        <v>905</v>
      </c>
      <c r="B575" t="s">
        <v>219</v>
      </c>
      <c r="C575" t="s">
        <v>452</v>
      </c>
      <c r="D575" t="s">
        <v>453</v>
      </c>
      <c r="E575" t="s">
        <v>454</v>
      </c>
      <c r="F575" t="s">
        <v>223</v>
      </c>
      <c r="G575">
        <v>0</v>
      </c>
      <c r="H575">
        <v>0</v>
      </c>
      <c r="I575">
        <v>0</v>
      </c>
      <c r="J575" s="9">
        <v>612.92999999999995</v>
      </c>
      <c r="K575">
        <v>1</v>
      </c>
      <c r="L575">
        <v>0</v>
      </c>
      <c r="M575">
        <v>-612.92999999999995</v>
      </c>
      <c r="N575">
        <v>0</v>
      </c>
      <c r="O575">
        <v>0</v>
      </c>
      <c r="P575">
        <v>0</v>
      </c>
      <c r="Q575">
        <v>0</v>
      </c>
    </row>
    <row r="576" spans="1:17" x14ac:dyDescent="0.25">
      <c r="A576" t="s">
        <v>906</v>
      </c>
      <c r="B576" t="s">
        <v>219</v>
      </c>
      <c r="C576" t="s">
        <v>235</v>
      </c>
      <c r="D576" t="s">
        <v>236</v>
      </c>
      <c r="E576" t="s">
        <v>237</v>
      </c>
      <c r="F576" t="s">
        <v>223</v>
      </c>
      <c r="G576">
        <v>-1393104</v>
      </c>
      <c r="H576">
        <v>0</v>
      </c>
      <c r="I576">
        <v>0</v>
      </c>
      <c r="J576" s="9">
        <v>0</v>
      </c>
      <c r="K576">
        <v>1</v>
      </c>
      <c r="L576">
        <v>0</v>
      </c>
      <c r="M576">
        <v>0</v>
      </c>
      <c r="N576">
        <v>1393104</v>
      </c>
      <c r="O576">
        <v>0</v>
      </c>
      <c r="P576">
        <v>-1393104</v>
      </c>
      <c r="Q576">
        <v>0</v>
      </c>
    </row>
    <row r="577" spans="1:17" x14ac:dyDescent="0.25">
      <c r="A577" t="s">
        <v>906</v>
      </c>
      <c r="B577" t="s">
        <v>219</v>
      </c>
      <c r="C577" t="s">
        <v>235</v>
      </c>
      <c r="D577" t="s">
        <v>472</v>
      </c>
      <c r="E577" t="s">
        <v>473</v>
      </c>
      <c r="F577" t="s">
        <v>223</v>
      </c>
      <c r="G577">
        <v>-225</v>
      </c>
      <c r="H577">
        <v>0</v>
      </c>
      <c r="I577">
        <v>0</v>
      </c>
      <c r="J577" s="9">
        <v>0</v>
      </c>
      <c r="K577">
        <v>1</v>
      </c>
      <c r="L577">
        <v>0</v>
      </c>
      <c r="M577">
        <v>0</v>
      </c>
      <c r="N577">
        <v>225</v>
      </c>
      <c r="O577">
        <v>0</v>
      </c>
      <c r="P577">
        <v>-225</v>
      </c>
      <c r="Q577">
        <v>0</v>
      </c>
    </row>
    <row r="578" spans="1:17" x14ac:dyDescent="0.25">
      <c r="A578" t="s">
        <v>906</v>
      </c>
      <c r="B578" t="s">
        <v>219</v>
      </c>
      <c r="C578" t="s">
        <v>235</v>
      </c>
      <c r="D578" t="s">
        <v>428</v>
      </c>
      <c r="E578" t="s">
        <v>429</v>
      </c>
      <c r="F578" t="s">
        <v>223</v>
      </c>
      <c r="G578">
        <v>0</v>
      </c>
      <c r="H578">
        <v>0</v>
      </c>
      <c r="I578">
        <v>0</v>
      </c>
      <c r="J578" s="9">
        <v>-1400010.13</v>
      </c>
      <c r="K578">
        <v>1</v>
      </c>
      <c r="L578">
        <v>0</v>
      </c>
      <c r="M578">
        <v>1400010.13</v>
      </c>
      <c r="N578">
        <v>0</v>
      </c>
      <c r="O578">
        <v>0</v>
      </c>
      <c r="P578">
        <v>0</v>
      </c>
      <c r="Q578">
        <v>0</v>
      </c>
    </row>
    <row r="579" spans="1:17" x14ac:dyDescent="0.25">
      <c r="A579" t="s">
        <v>906</v>
      </c>
      <c r="B579" t="s">
        <v>219</v>
      </c>
      <c r="C579" t="s">
        <v>452</v>
      </c>
      <c r="D579" t="s">
        <v>453</v>
      </c>
      <c r="E579" t="s">
        <v>454</v>
      </c>
      <c r="F579" t="s">
        <v>223</v>
      </c>
      <c r="G579">
        <v>0</v>
      </c>
      <c r="H579">
        <v>0</v>
      </c>
      <c r="I579">
        <v>0</v>
      </c>
      <c r="J579" s="9">
        <v>4780.84</v>
      </c>
      <c r="K579">
        <v>1</v>
      </c>
      <c r="L579">
        <v>0</v>
      </c>
      <c r="M579">
        <v>-4780.84</v>
      </c>
      <c r="N579">
        <v>0</v>
      </c>
      <c r="O579">
        <v>0</v>
      </c>
      <c r="P579">
        <v>0</v>
      </c>
      <c r="Q579">
        <v>0</v>
      </c>
    </row>
    <row r="580" spans="1:17" x14ac:dyDescent="0.25">
      <c r="A580" t="s">
        <v>907</v>
      </c>
      <c r="B580" t="s">
        <v>219</v>
      </c>
      <c r="C580" t="s">
        <v>235</v>
      </c>
      <c r="D580" t="s">
        <v>236</v>
      </c>
      <c r="E580" t="s">
        <v>237</v>
      </c>
      <c r="F580" t="s">
        <v>223</v>
      </c>
      <c r="G580">
        <v>-175862</v>
      </c>
      <c r="H580">
        <v>0</v>
      </c>
      <c r="I580">
        <v>0</v>
      </c>
      <c r="J580" s="9">
        <v>0</v>
      </c>
      <c r="K580">
        <v>1</v>
      </c>
      <c r="L580">
        <v>0</v>
      </c>
      <c r="M580">
        <v>0</v>
      </c>
      <c r="N580">
        <v>175862</v>
      </c>
      <c r="O580">
        <v>0</v>
      </c>
      <c r="P580">
        <v>-175862</v>
      </c>
      <c r="Q580">
        <v>0</v>
      </c>
    </row>
    <row r="581" spans="1:17" x14ac:dyDescent="0.25">
      <c r="A581" t="s">
        <v>907</v>
      </c>
      <c r="B581" t="s">
        <v>219</v>
      </c>
      <c r="C581" t="s">
        <v>235</v>
      </c>
      <c r="D581" t="s">
        <v>472</v>
      </c>
      <c r="E581" t="s">
        <v>473</v>
      </c>
      <c r="F581" t="s">
        <v>223</v>
      </c>
      <c r="G581">
        <v>-2770</v>
      </c>
      <c r="H581">
        <v>0</v>
      </c>
      <c r="I581">
        <v>0</v>
      </c>
      <c r="J581" s="9">
        <v>0</v>
      </c>
      <c r="K581">
        <v>1</v>
      </c>
      <c r="L581">
        <v>0</v>
      </c>
      <c r="M581">
        <v>0</v>
      </c>
      <c r="N581">
        <v>2770</v>
      </c>
      <c r="O581">
        <v>0</v>
      </c>
      <c r="P581">
        <v>-2770</v>
      </c>
      <c r="Q581">
        <v>0</v>
      </c>
    </row>
    <row r="582" spans="1:17" x14ac:dyDescent="0.25">
      <c r="A582" t="s">
        <v>907</v>
      </c>
      <c r="B582" t="s">
        <v>219</v>
      </c>
      <c r="C582" t="s">
        <v>235</v>
      </c>
      <c r="D582" t="s">
        <v>428</v>
      </c>
      <c r="E582" t="s">
        <v>429</v>
      </c>
      <c r="F582" t="s">
        <v>223</v>
      </c>
      <c r="G582">
        <v>0</v>
      </c>
      <c r="H582">
        <v>0</v>
      </c>
      <c r="I582">
        <v>0</v>
      </c>
      <c r="J582" s="9">
        <v>-179488.48</v>
      </c>
      <c r="K582">
        <v>1</v>
      </c>
      <c r="L582">
        <v>0</v>
      </c>
      <c r="M582">
        <v>179488.48</v>
      </c>
      <c r="N582">
        <v>0</v>
      </c>
      <c r="O582">
        <v>0</v>
      </c>
      <c r="P582">
        <v>0</v>
      </c>
      <c r="Q582">
        <v>0</v>
      </c>
    </row>
    <row r="583" spans="1:17" x14ac:dyDescent="0.25">
      <c r="A583" t="s">
        <v>907</v>
      </c>
      <c r="B583" t="s">
        <v>219</v>
      </c>
      <c r="C583" t="s">
        <v>452</v>
      </c>
      <c r="D583" t="s">
        <v>453</v>
      </c>
      <c r="E583" t="s">
        <v>454</v>
      </c>
      <c r="F583" t="s">
        <v>223</v>
      </c>
      <c r="G583">
        <v>0</v>
      </c>
      <c r="H583">
        <v>0</v>
      </c>
      <c r="I583">
        <v>0</v>
      </c>
      <c r="J583" s="9">
        <v>612.92999999999995</v>
      </c>
      <c r="K583">
        <v>1</v>
      </c>
      <c r="L583">
        <v>0</v>
      </c>
      <c r="M583">
        <v>-612.92999999999995</v>
      </c>
      <c r="N583">
        <v>0</v>
      </c>
      <c r="O583">
        <v>0</v>
      </c>
      <c r="P583">
        <v>0</v>
      </c>
      <c r="Q583">
        <v>0</v>
      </c>
    </row>
    <row r="584" spans="1:17" x14ac:dyDescent="0.25">
      <c r="A584" t="s">
        <v>908</v>
      </c>
      <c r="B584" t="s">
        <v>219</v>
      </c>
      <c r="C584" t="s">
        <v>235</v>
      </c>
      <c r="D584" t="s">
        <v>236</v>
      </c>
      <c r="E584" t="s">
        <v>237</v>
      </c>
      <c r="F584" t="s">
        <v>223</v>
      </c>
      <c r="G584">
        <v>-6816542</v>
      </c>
      <c r="H584">
        <v>0</v>
      </c>
      <c r="I584">
        <v>0</v>
      </c>
      <c r="J584" s="9">
        <v>0</v>
      </c>
      <c r="K584">
        <v>1</v>
      </c>
      <c r="L584">
        <v>0</v>
      </c>
      <c r="M584">
        <v>0</v>
      </c>
      <c r="N584">
        <v>6816542</v>
      </c>
      <c r="O584">
        <v>0</v>
      </c>
      <c r="P584">
        <v>-6816542</v>
      </c>
      <c r="Q584">
        <v>0</v>
      </c>
    </row>
    <row r="585" spans="1:17" x14ac:dyDescent="0.25">
      <c r="A585" t="s">
        <v>908</v>
      </c>
      <c r="B585" t="s">
        <v>219</v>
      </c>
      <c r="C585" t="s">
        <v>235</v>
      </c>
      <c r="D585" t="s">
        <v>472</v>
      </c>
      <c r="E585" t="s">
        <v>473</v>
      </c>
      <c r="F585" t="s">
        <v>223</v>
      </c>
      <c r="G585">
        <v>821657</v>
      </c>
      <c r="H585">
        <v>0</v>
      </c>
      <c r="I585">
        <v>0</v>
      </c>
      <c r="J585" s="9">
        <v>0</v>
      </c>
      <c r="K585">
        <v>1</v>
      </c>
      <c r="L585">
        <v>0</v>
      </c>
      <c r="M585">
        <v>0</v>
      </c>
      <c r="N585">
        <v>-821657</v>
      </c>
      <c r="O585">
        <v>0</v>
      </c>
      <c r="P585">
        <v>821657</v>
      </c>
      <c r="Q585">
        <v>0</v>
      </c>
    </row>
    <row r="586" spans="1:17" x14ac:dyDescent="0.25">
      <c r="A586" t="s">
        <v>908</v>
      </c>
      <c r="B586" t="s">
        <v>219</v>
      </c>
      <c r="C586" t="s">
        <v>418</v>
      </c>
      <c r="D586" t="s">
        <v>419</v>
      </c>
      <c r="E586" t="s">
        <v>420</v>
      </c>
      <c r="F586" t="s">
        <v>223</v>
      </c>
      <c r="G586">
        <v>0</v>
      </c>
      <c r="H586">
        <v>0</v>
      </c>
      <c r="I586">
        <v>0</v>
      </c>
      <c r="J586" s="9">
        <v>1503035.18</v>
      </c>
      <c r="K586">
        <v>1</v>
      </c>
      <c r="L586">
        <v>0</v>
      </c>
      <c r="M586">
        <v>-1503035.18</v>
      </c>
      <c r="N586">
        <v>0</v>
      </c>
      <c r="O586">
        <v>0</v>
      </c>
      <c r="P586">
        <v>0</v>
      </c>
      <c r="Q586">
        <v>0</v>
      </c>
    </row>
    <row r="587" spans="1:17" x14ac:dyDescent="0.25">
      <c r="A587" t="s">
        <v>908</v>
      </c>
      <c r="B587" t="s">
        <v>219</v>
      </c>
      <c r="C587" t="s">
        <v>235</v>
      </c>
      <c r="D587" t="s">
        <v>428</v>
      </c>
      <c r="E587" t="s">
        <v>429</v>
      </c>
      <c r="F587" t="s">
        <v>223</v>
      </c>
      <c r="G587">
        <v>0</v>
      </c>
      <c r="H587">
        <v>0</v>
      </c>
      <c r="I587">
        <v>0</v>
      </c>
      <c r="J587" s="9">
        <v>-6023633.3200000003</v>
      </c>
      <c r="K587">
        <v>1</v>
      </c>
      <c r="L587">
        <v>0</v>
      </c>
      <c r="M587">
        <v>6023633.3200000003</v>
      </c>
      <c r="N587">
        <v>0</v>
      </c>
      <c r="O587">
        <v>0</v>
      </c>
      <c r="P587">
        <v>0</v>
      </c>
      <c r="Q587">
        <v>0</v>
      </c>
    </row>
    <row r="588" spans="1:17" x14ac:dyDescent="0.25">
      <c r="A588" t="s">
        <v>908</v>
      </c>
      <c r="B588" t="s">
        <v>219</v>
      </c>
      <c r="C588" t="s">
        <v>245</v>
      </c>
      <c r="D588" t="s">
        <v>430</v>
      </c>
      <c r="E588" t="s">
        <v>431</v>
      </c>
      <c r="F588" t="s">
        <v>223</v>
      </c>
      <c r="G588">
        <v>0</v>
      </c>
      <c r="H588">
        <v>0</v>
      </c>
      <c r="I588">
        <v>0</v>
      </c>
      <c r="J588" s="9">
        <v>1503035.18</v>
      </c>
      <c r="K588">
        <v>1</v>
      </c>
      <c r="L588">
        <v>0</v>
      </c>
      <c r="M588">
        <v>-1503035.18</v>
      </c>
      <c r="N588">
        <v>0</v>
      </c>
      <c r="O588">
        <v>0</v>
      </c>
      <c r="P588">
        <v>0</v>
      </c>
      <c r="Q588">
        <v>0</v>
      </c>
    </row>
    <row r="589" spans="1:17" x14ac:dyDescent="0.25">
      <c r="A589" t="s">
        <v>908</v>
      </c>
      <c r="B589" t="s">
        <v>219</v>
      </c>
      <c r="C589" t="s">
        <v>251</v>
      </c>
      <c r="D589" t="s">
        <v>432</v>
      </c>
      <c r="E589" t="s">
        <v>433</v>
      </c>
      <c r="F589" t="s">
        <v>223</v>
      </c>
      <c r="G589">
        <v>0</v>
      </c>
      <c r="H589">
        <v>0</v>
      </c>
      <c r="I589">
        <v>0</v>
      </c>
      <c r="J589" s="9">
        <v>1503035.18</v>
      </c>
      <c r="K589">
        <v>1</v>
      </c>
      <c r="L589">
        <v>0</v>
      </c>
      <c r="M589">
        <v>-1503035.18</v>
      </c>
      <c r="N589">
        <v>0</v>
      </c>
      <c r="O589">
        <v>0</v>
      </c>
      <c r="P589">
        <v>0</v>
      </c>
      <c r="Q589">
        <v>0</v>
      </c>
    </row>
    <row r="590" spans="1:17" x14ac:dyDescent="0.25">
      <c r="A590" t="s">
        <v>908</v>
      </c>
      <c r="B590" t="s">
        <v>219</v>
      </c>
      <c r="C590" t="s">
        <v>245</v>
      </c>
      <c r="D590" t="s">
        <v>434</v>
      </c>
      <c r="E590" t="s">
        <v>435</v>
      </c>
      <c r="F590" t="s">
        <v>223</v>
      </c>
      <c r="G590">
        <v>0</v>
      </c>
      <c r="H590">
        <v>0</v>
      </c>
      <c r="I590">
        <v>0</v>
      </c>
      <c r="J590" s="9">
        <v>-1503035.18</v>
      </c>
      <c r="K590">
        <v>1</v>
      </c>
      <c r="L590">
        <v>0</v>
      </c>
      <c r="M590">
        <v>1503035.18</v>
      </c>
      <c r="N590">
        <v>0</v>
      </c>
      <c r="O590">
        <v>0</v>
      </c>
      <c r="P590">
        <v>0</v>
      </c>
      <c r="Q590">
        <v>0</v>
      </c>
    </row>
    <row r="591" spans="1:17" x14ac:dyDescent="0.25">
      <c r="A591" t="s">
        <v>908</v>
      </c>
      <c r="B591" t="s">
        <v>219</v>
      </c>
      <c r="C591" t="s">
        <v>251</v>
      </c>
      <c r="D591" t="s">
        <v>436</v>
      </c>
      <c r="E591" t="s">
        <v>437</v>
      </c>
      <c r="F591" t="s">
        <v>223</v>
      </c>
      <c r="G591">
        <v>0</v>
      </c>
      <c r="H591">
        <v>0</v>
      </c>
      <c r="I591">
        <v>0</v>
      </c>
      <c r="J591" s="9">
        <v>-1503035.18</v>
      </c>
      <c r="K591">
        <v>1</v>
      </c>
      <c r="L591">
        <v>0</v>
      </c>
      <c r="M591">
        <v>1503035.18</v>
      </c>
      <c r="N591">
        <v>0</v>
      </c>
      <c r="O591">
        <v>0</v>
      </c>
      <c r="P591">
        <v>0</v>
      </c>
      <c r="Q591">
        <v>0</v>
      </c>
    </row>
    <row r="592" spans="1:17" x14ac:dyDescent="0.25">
      <c r="A592" t="s">
        <v>908</v>
      </c>
      <c r="B592" t="s">
        <v>219</v>
      </c>
      <c r="C592" t="s">
        <v>418</v>
      </c>
      <c r="D592" t="s">
        <v>438</v>
      </c>
      <c r="E592" t="s">
        <v>439</v>
      </c>
      <c r="F592" t="s">
        <v>223</v>
      </c>
      <c r="G592">
        <v>0</v>
      </c>
      <c r="H592">
        <v>0</v>
      </c>
      <c r="I592">
        <v>0</v>
      </c>
      <c r="J592" s="9">
        <v>-1503035.18</v>
      </c>
      <c r="K592">
        <v>1</v>
      </c>
      <c r="L592">
        <v>0</v>
      </c>
      <c r="M592">
        <v>1503035.18</v>
      </c>
      <c r="N592">
        <v>0</v>
      </c>
      <c r="O592">
        <v>0</v>
      </c>
      <c r="P592">
        <v>0</v>
      </c>
      <c r="Q592">
        <v>0</v>
      </c>
    </row>
    <row r="593" spans="1:17" x14ac:dyDescent="0.25">
      <c r="A593" t="s">
        <v>908</v>
      </c>
      <c r="B593" t="s">
        <v>219</v>
      </c>
      <c r="C593" t="s">
        <v>452</v>
      </c>
      <c r="D593" t="s">
        <v>453</v>
      </c>
      <c r="E593" t="s">
        <v>454</v>
      </c>
      <c r="F593" t="s">
        <v>223</v>
      </c>
      <c r="G593">
        <v>0</v>
      </c>
      <c r="H593">
        <v>0</v>
      </c>
      <c r="I593">
        <v>0</v>
      </c>
      <c r="J593" s="9">
        <v>20569.86</v>
      </c>
      <c r="K593">
        <v>1</v>
      </c>
      <c r="L593">
        <v>0</v>
      </c>
      <c r="M593">
        <v>-20569.86</v>
      </c>
      <c r="N593">
        <v>0</v>
      </c>
      <c r="O593">
        <v>0</v>
      </c>
      <c r="P593">
        <v>0</v>
      </c>
      <c r="Q593">
        <v>0</v>
      </c>
    </row>
    <row r="594" spans="1:17" x14ac:dyDescent="0.25">
      <c r="A594" t="s">
        <v>909</v>
      </c>
      <c r="B594" t="s">
        <v>219</v>
      </c>
      <c r="C594" t="s">
        <v>235</v>
      </c>
      <c r="D594" t="s">
        <v>236</v>
      </c>
      <c r="E594" t="s">
        <v>237</v>
      </c>
      <c r="F594" t="s">
        <v>223</v>
      </c>
      <c r="G594">
        <v>-1427259</v>
      </c>
      <c r="H594">
        <v>0</v>
      </c>
      <c r="I594">
        <v>0</v>
      </c>
      <c r="J594" s="9">
        <v>0</v>
      </c>
      <c r="K594">
        <v>1</v>
      </c>
      <c r="L594">
        <v>0</v>
      </c>
      <c r="M594">
        <v>0</v>
      </c>
      <c r="N594">
        <v>1427259</v>
      </c>
      <c r="O594">
        <v>0</v>
      </c>
      <c r="P594">
        <v>-1427259</v>
      </c>
      <c r="Q594">
        <v>0</v>
      </c>
    </row>
    <row r="595" spans="1:17" x14ac:dyDescent="0.25">
      <c r="A595" t="s">
        <v>909</v>
      </c>
      <c r="B595" t="s">
        <v>219</v>
      </c>
      <c r="C595" t="s">
        <v>235</v>
      </c>
      <c r="D595" t="s">
        <v>472</v>
      </c>
      <c r="E595" t="s">
        <v>473</v>
      </c>
      <c r="F595" t="s">
        <v>223</v>
      </c>
      <c r="G595">
        <v>-224371</v>
      </c>
      <c r="H595">
        <v>0</v>
      </c>
      <c r="I595">
        <v>0</v>
      </c>
      <c r="J595" s="9">
        <v>0</v>
      </c>
      <c r="K595">
        <v>1</v>
      </c>
      <c r="L595">
        <v>0</v>
      </c>
      <c r="M595">
        <v>0</v>
      </c>
      <c r="N595">
        <v>224371</v>
      </c>
      <c r="O595">
        <v>0</v>
      </c>
      <c r="P595">
        <v>-224371</v>
      </c>
      <c r="Q595">
        <v>0</v>
      </c>
    </row>
    <row r="596" spans="1:17" x14ac:dyDescent="0.25">
      <c r="A596" t="s">
        <v>909</v>
      </c>
      <c r="B596" t="s">
        <v>219</v>
      </c>
      <c r="C596" t="s">
        <v>235</v>
      </c>
      <c r="D596" t="s">
        <v>428</v>
      </c>
      <c r="E596" t="s">
        <v>429</v>
      </c>
      <c r="F596" t="s">
        <v>223</v>
      </c>
      <c r="G596">
        <v>0</v>
      </c>
      <c r="H596">
        <v>0</v>
      </c>
      <c r="I596">
        <v>0</v>
      </c>
      <c r="J596" s="9">
        <v>-1658473.52</v>
      </c>
      <c r="K596">
        <v>1</v>
      </c>
      <c r="L596">
        <v>0</v>
      </c>
      <c r="M596">
        <v>1658473.52</v>
      </c>
      <c r="N596">
        <v>0</v>
      </c>
      <c r="O596">
        <v>0</v>
      </c>
      <c r="P596">
        <v>0</v>
      </c>
      <c r="Q596">
        <v>0</v>
      </c>
    </row>
    <row r="597" spans="1:17" x14ac:dyDescent="0.25">
      <c r="A597" t="s">
        <v>909</v>
      </c>
      <c r="B597" t="s">
        <v>219</v>
      </c>
      <c r="C597" t="s">
        <v>452</v>
      </c>
      <c r="D597" t="s">
        <v>453</v>
      </c>
      <c r="E597" t="s">
        <v>454</v>
      </c>
      <c r="F597" t="s">
        <v>223</v>
      </c>
      <c r="G597">
        <v>0</v>
      </c>
      <c r="H597">
        <v>0</v>
      </c>
      <c r="I597">
        <v>0</v>
      </c>
      <c r="J597" s="9">
        <v>5662.84</v>
      </c>
      <c r="K597">
        <v>1</v>
      </c>
      <c r="L597">
        <v>0</v>
      </c>
      <c r="M597">
        <v>-5662.84</v>
      </c>
      <c r="N597">
        <v>0</v>
      </c>
      <c r="O597">
        <v>0</v>
      </c>
      <c r="P597">
        <v>0</v>
      </c>
      <c r="Q597">
        <v>0</v>
      </c>
    </row>
    <row r="598" spans="1:17" x14ac:dyDescent="0.25">
      <c r="A598" t="s">
        <v>910</v>
      </c>
      <c r="B598" t="s">
        <v>219</v>
      </c>
      <c r="C598" t="s">
        <v>235</v>
      </c>
      <c r="D598" t="s">
        <v>911</v>
      </c>
      <c r="E598" t="s">
        <v>912</v>
      </c>
      <c r="F598" t="s">
        <v>223</v>
      </c>
      <c r="G598">
        <v>-410000</v>
      </c>
      <c r="H598">
        <v>0</v>
      </c>
      <c r="I598">
        <v>0</v>
      </c>
      <c r="J598" s="9">
        <v>0</v>
      </c>
      <c r="K598">
        <v>1</v>
      </c>
      <c r="L598">
        <v>0</v>
      </c>
      <c r="M598">
        <v>0</v>
      </c>
      <c r="N598">
        <v>410000</v>
      </c>
      <c r="O598">
        <v>0</v>
      </c>
      <c r="P598">
        <v>-410000</v>
      </c>
      <c r="Q598">
        <v>0</v>
      </c>
    </row>
    <row r="599" spans="1:17" x14ac:dyDescent="0.25">
      <c r="A599" t="s">
        <v>910</v>
      </c>
      <c r="B599" t="s">
        <v>219</v>
      </c>
      <c r="C599" t="s">
        <v>361</v>
      </c>
      <c r="D599" t="s">
        <v>913</v>
      </c>
      <c r="E599" t="s">
        <v>914</v>
      </c>
      <c r="F599" t="s">
        <v>223</v>
      </c>
      <c r="G599">
        <v>0</v>
      </c>
      <c r="H599">
        <v>0</v>
      </c>
      <c r="I599">
        <v>0</v>
      </c>
      <c r="J599" s="9">
        <v>-105105.75</v>
      </c>
      <c r="K599">
        <v>1</v>
      </c>
      <c r="L599">
        <v>0</v>
      </c>
      <c r="M599">
        <v>105105.75</v>
      </c>
      <c r="N599">
        <v>0</v>
      </c>
      <c r="O599">
        <v>0</v>
      </c>
      <c r="P599">
        <v>0</v>
      </c>
      <c r="Q599">
        <v>0</v>
      </c>
    </row>
    <row r="600" spans="1:17" x14ac:dyDescent="0.25">
      <c r="A600" t="s">
        <v>910</v>
      </c>
      <c r="B600" t="s">
        <v>219</v>
      </c>
      <c r="C600" t="s">
        <v>361</v>
      </c>
      <c r="D600" t="s">
        <v>913</v>
      </c>
      <c r="E600" t="s">
        <v>914</v>
      </c>
      <c r="F600" t="s">
        <v>223</v>
      </c>
      <c r="G600">
        <v>0</v>
      </c>
      <c r="H600">
        <v>0</v>
      </c>
      <c r="I600">
        <v>0</v>
      </c>
      <c r="J600" s="9">
        <v>-3652.39</v>
      </c>
      <c r="K600">
        <v>1</v>
      </c>
      <c r="L600">
        <v>0</v>
      </c>
      <c r="M600">
        <v>3652.39</v>
      </c>
      <c r="N600">
        <v>0</v>
      </c>
      <c r="O600">
        <v>0</v>
      </c>
      <c r="P600">
        <v>0</v>
      </c>
      <c r="Q600">
        <v>0</v>
      </c>
    </row>
    <row r="601" spans="1:17" x14ac:dyDescent="0.25">
      <c r="A601" t="s">
        <v>910</v>
      </c>
      <c r="B601" t="s">
        <v>219</v>
      </c>
      <c r="C601" t="s">
        <v>915</v>
      </c>
      <c r="D601" t="s">
        <v>255</v>
      </c>
      <c r="E601" t="s">
        <v>256</v>
      </c>
      <c r="F601" t="s">
        <v>223</v>
      </c>
      <c r="G601">
        <v>0</v>
      </c>
      <c r="H601">
        <v>0</v>
      </c>
      <c r="I601">
        <v>0</v>
      </c>
      <c r="J601" s="9">
        <v>-105105.75</v>
      </c>
      <c r="K601">
        <v>1</v>
      </c>
      <c r="L601">
        <v>0</v>
      </c>
      <c r="M601">
        <v>105105.75</v>
      </c>
      <c r="N601">
        <v>0</v>
      </c>
      <c r="O601">
        <v>0</v>
      </c>
      <c r="P601">
        <v>0</v>
      </c>
      <c r="Q601">
        <v>0</v>
      </c>
    </row>
    <row r="602" spans="1:17" x14ac:dyDescent="0.25">
      <c r="A602" t="s">
        <v>910</v>
      </c>
      <c r="B602" t="s">
        <v>219</v>
      </c>
      <c r="C602" t="s">
        <v>874</v>
      </c>
      <c r="D602" t="s">
        <v>255</v>
      </c>
      <c r="E602" t="s">
        <v>256</v>
      </c>
      <c r="F602" t="s">
        <v>223</v>
      </c>
      <c r="G602">
        <v>0</v>
      </c>
      <c r="H602">
        <v>0</v>
      </c>
      <c r="I602">
        <v>0</v>
      </c>
      <c r="J602" s="9">
        <v>-3652.39</v>
      </c>
      <c r="K602">
        <v>1</v>
      </c>
      <c r="L602">
        <v>0</v>
      </c>
      <c r="M602">
        <v>3652.39</v>
      </c>
      <c r="N602">
        <v>0</v>
      </c>
      <c r="O602">
        <v>0</v>
      </c>
      <c r="P602">
        <v>0</v>
      </c>
      <c r="Q602">
        <v>0</v>
      </c>
    </row>
    <row r="603" spans="1:17" x14ac:dyDescent="0.25">
      <c r="A603" t="s">
        <v>916</v>
      </c>
      <c r="B603" t="s">
        <v>219</v>
      </c>
      <c r="C603" t="s">
        <v>235</v>
      </c>
      <c r="D603" t="s">
        <v>911</v>
      </c>
      <c r="E603" t="s">
        <v>912</v>
      </c>
      <c r="F603" t="s">
        <v>223</v>
      </c>
      <c r="G603">
        <v>-1205000</v>
      </c>
      <c r="H603">
        <v>0</v>
      </c>
      <c r="I603">
        <v>0</v>
      </c>
      <c r="J603" s="9">
        <v>0</v>
      </c>
      <c r="K603">
        <v>1</v>
      </c>
      <c r="L603">
        <v>0</v>
      </c>
      <c r="M603">
        <v>0</v>
      </c>
      <c r="N603">
        <v>1205000</v>
      </c>
      <c r="O603">
        <v>0</v>
      </c>
      <c r="P603">
        <v>-1205000</v>
      </c>
      <c r="Q603">
        <v>0</v>
      </c>
    </row>
    <row r="604" spans="1:17" x14ac:dyDescent="0.25">
      <c r="A604" t="s">
        <v>916</v>
      </c>
      <c r="B604" t="s">
        <v>219</v>
      </c>
      <c r="C604" t="s">
        <v>358</v>
      </c>
      <c r="D604" t="s">
        <v>917</v>
      </c>
      <c r="E604" t="s">
        <v>918</v>
      </c>
      <c r="F604" t="s">
        <v>223</v>
      </c>
      <c r="G604">
        <v>0</v>
      </c>
      <c r="H604">
        <v>0</v>
      </c>
      <c r="I604">
        <v>0</v>
      </c>
      <c r="J604" s="9">
        <v>-1197935</v>
      </c>
      <c r="K604">
        <v>1</v>
      </c>
      <c r="L604">
        <v>0</v>
      </c>
      <c r="M604">
        <v>1197935</v>
      </c>
      <c r="N604">
        <v>0</v>
      </c>
      <c r="O604">
        <v>0</v>
      </c>
      <c r="P604">
        <v>0</v>
      </c>
      <c r="Q604">
        <v>0</v>
      </c>
    </row>
    <row r="605" spans="1:17" x14ac:dyDescent="0.25">
      <c r="A605" t="s">
        <v>919</v>
      </c>
      <c r="B605" t="s">
        <v>219</v>
      </c>
      <c r="C605" t="s">
        <v>235</v>
      </c>
      <c r="D605" t="s">
        <v>911</v>
      </c>
      <c r="E605" t="s">
        <v>912</v>
      </c>
      <c r="F605" t="s">
        <v>223</v>
      </c>
      <c r="G605">
        <v>-103000</v>
      </c>
      <c r="H605">
        <v>0</v>
      </c>
      <c r="I605">
        <v>0</v>
      </c>
      <c r="J605" s="9">
        <v>0</v>
      </c>
      <c r="K605">
        <v>1</v>
      </c>
      <c r="L605">
        <v>0</v>
      </c>
      <c r="M605">
        <v>0</v>
      </c>
      <c r="N605">
        <v>103000</v>
      </c>
      <c r="O605">
        <v>0</v>
      </c>
      <c r="P605">
        <v>-103000</v>
      </c>
      <c r="Q605">
        <v>0</v>
      </c>
    </row>
    <row r="606" spans="1:17" x14ac:dyDescent="0.25">
      <c r="A606" t="s">
        <v>920</v>
      </c>
      <c r="B606" t="s">
        <v>219</v>
      </c>
      <c r="C606" t="s">
        <v>245</v>
      </c>
      <c r="D606" t="s">
        <v>246</v>
      </c>
      <c r="E606" t="s">
        <v>247</v>
      </c>
      <c r="F606" t="s">
        <v>223</v>
      </c>
      <c r="G606">
        <v>0</v>
      </c>
      <c r="H606">
        <v>0</v>
      </c>
      <c r="I606">
        <v>0</v>
      </c>
      <c r="J606" s="9">
        <v>114485.88</v>
      </c>
      <c r="K606">
        <v>1</v>
      </c>
      <c r="L606">
        <v>0</v>
      </c>
      <c r="M606">
        <v>-114485.88</v>
      </c>
      <c r="N606">
        <v>0</v>
      </c>
      <c r="O606">
        <v>0</v>
      </c>
      <c r="P606">
        <v>0</v>
      </c>
      <c r="Q606">
        <v>0</v>
      </c>
    </row>
    <row r="607" spans="1:17" x14ac:dyDescent="0.25">
      <c r="A607" t="s">
        <v>920</v>
      </c>
      <c r="B607" t="s">
        <v>219</v>
      </c>
      <c r="C607" t="s">
        <v>320</v>
      </c>
      <c r="D607" t="s">
        <v>255</v>
      </c>
      <c r="E607" t="s">
        <v>256</v>
      </c>
      <c r="F607" t="s">
        <v>223</v>
      </c>
      <c r="G607">
        <v>0</v>
      </c>
      <c r="H607">
        <v>0</v>
      </c>
      <c r="I607">
        <v>0</v>
      </c>
      <c r="J607" s="9">
        <v>-114485.88</v>
      </c>
      <c r="K607">
        <v>1</v>
      </c>
      <c r="L607">
        <v>0</v>
      </c>
      <c r="M607">
        <v>114485.88</v>
      </c>
      <c r="N607">
        <v>0</v>
      </c>
      <c r="O607">
        <v>0</v>
      </c>
      <c r="P607">
        <v>0</v>
      </c>
      <c r="Q607">
        <v>0</v>
      </c>
    </row>
    <row r="608" spans="1:17" x14ac:dyDescent="0.25">
      <c r="A608" t="s">
        <v>921</v>
      </c>
      <c r="B608" t="s">
        <v>219</v>
      </c>
      <c r="C608" t="s">
        <v>235</v>
      </c>
      <c r="D608" t="s">
        <v>922</v>
      </c>
      <c r="E608" t="s">
        <v>923</v>
      </c>
      <c r="F608" t="s">
        <v>223</v>
      </c>
      <c r="G608">
        <v>-181500</v>
      </c>
      <c r="H608">
        <v>0</v>
      </c>
      <c r="I608">
        <v>0</v>
      </c>
      <c r="J608" s="9">
        <v>0</v>
      </c>
      <c r="K608">
        <v>1</v>
      </c>
      <c r="L608">
        <v>0</v>
      </c>
      <c r="M608">
        <v>0</v>
      </c>
      <c r="N608">
        <v>181500</v>
      </c>
      <c r="O608">
        <v>0</v>
      </c>
      <c r="P608">
        <v>-181500</v>
      </c>
      <c r="Q608">
        <v>0</v>
      </c>
    </row>
    <row r="609" spans="1:17" x14ac:dyDescent="0.25">
      <c r="A609" t="s">
        <v>921</v>
      </c>
      <c r="B609" t="s">
        <v>219</v>
      </c>
      <c r="C609" t="s">
        <v>245</v>
      </c>
      <c r="D609" t="s">
        <v>924</v>
      </c>
      <c r="E609" t="s">
        <v>925</v>
      </c>
      <c r="F609" t="s">
        <v>223</v>
      </c>
      <c r="G609">
        <v>0</v>
      </c>
      <c r="H609">
        <v>0</v>
      </c>
      <c r="I609">
        <v>0</v>
      </c>
      <c r="J609" s="9">
        <v>-90768.77</v>
      </c>
      <c r="K609">
        <v>1</v>
      </c>
      <c r="L609">
        <v>0</v>
      </c>
      <c r="M609">
        <v>90768.77</v>
      </c>
      <c r="N609">
        <v>0</v>
      </c>
      <c r="O609">
        <v>0</v>
      </c>
      <c r="P609">
        <v>0</v>
      </c>
      <c r="Q609">
        <v>0</v>
      </c>
    </row>
    <row r="610" spans="1:17" x14ac:dyDescent="0.25">
      <c r="A610" t="s">
        <v>921</v>
      </c>
      <c r="B610" t="s">
        <v>219</v>
      </c>
      <c r="C610" t="s">
        <v>926</v>
      </c>
      <c r="D610" t="s">
        <v>924</v>
      </c>
      <c r="E610" t="s">
        <v>925</v>
      </c>
      <c r="F610" t="s">
        <v>223</v>
      </c>
      <c r="G610">
        <v>0</v>
      </c>
      <c r="H610">
        <v>0</v>
      </c>
      <c r="I610">
        <v>0</v>
      </c>
      <c r="J610" s="9">
        <v>-90768.77</v>
      </c>
      <c r="K610">
        <v>1</v>
      </c>
      <c r="L610">
        <v>0</v>
      </c>
      <c r="M610">
        <v>90768.77</v>
      </c>
      <c r="N610">
        <v>0</v>
      </c>
      <c r="O610">
        <v>0</v>
      </c>
      <c r="P610">
        <v>0</v>
      </c>
      <c r="Q610">
        <v>0</v>
      </c>
    </row>
    <row r="611" spans="1:17" x14ac:dyDescent="0.25">
      <c r="A611" t="s">
        <v>921</v>
      </c>
      <c r="B611" t="s">
        <v>219</v>
      </c>
      <c r="C611" t="s">
        <v>245</v>
      </c>
      <c r="D611" t="s">
        <v>246</v>
      </c>
      <c r="E611" t="s">
        <v>247</v>
      </c>
      <c r="F611" t="s">
        <v>223</v>
      </c>
      <c r="G611">
        <v>0</v>
      </c>
      <c r="H611">
        <v>0</v>
      </c>
      <c r="I611">
        <v>0</v>
      </c>
      <c r="J611" s="9">
        <v>45384.38</v>
      </c>
      <c r="K611">
        <v>1</v>
      </c>
      <c r="L611">
        <v>0</v>
      </c>
      <c r="M611">
        <v>-45384.38</v>
      </c>
      <c r="N611">
        <v>0</v>
      </c>
      <c r="O611">
        <v>0</v>
      </c>
      <c r="P611">
        <v>0</v>
      </c>
      <c r="Q611">
        <v>0</v>
      </c>
    </row>
    <row r="612" spans="1:17" x14ac:dyDescent="0.25">
      <c r="A612" t="s">
        <v>921</v>
      </c>
      <c r="B612" t="s">
        <v>219</v>
      </c>
      <c r="C612" t="s">
        <v>251</v>
      </c>
      <c r="D612" t="s">
        <v>252</v>
      </c>
      <c r="E612" t="s">
        <v>253</v>
      </c>
      <c r="F612" t="s">
        <v>223</v>
      </c>
      <c r="G612">
        <v>0</v>
      </c>
      <c r="H612">
        <v>0</v>
      </c>
      <c r="I612">
        <v>0</v>
      </c>
      <c r="J612" s="9">
        <v>45384.39</v>
      </c>
      <c r="K612">
        <v>1</v>
      </c>
      <c r="L612">
        <v>0</v>
      </c>
      <c r="M612">
        <v>-45384.39</v>
      </c>
      <c r="N612">
        <v>0</v>
      </c>
      <c r="O612">
        <v>0</v>
      </c>
      <c r="P612">
        <v>0</v>
      </c>
      <c r="Q612">
        <v>0</v>
      </c>
    </row>
    <row r="613" spans="1:17" x14ac:dyDescent="0.25">
      <c r="A613" t="s">
        <v>921</v>
      </c>
      <c r="B613" t="s">
        <v>219</v>
      </c>
      <c r="C613" t="s">
        <v>857</v>
      </c>
      <c r="D613" t="s">
        <v>927</v>
      </c>
      <c r="E613" t="s">
        <v>928</v>
      </c>
      <c r="F613" t="s">
        <v>223</v>
      </c>
      <c r="G613">
        <v>0</v>
      </c>
      <c r="H613">
        <v>0</v>
      </c>
      <c r="I613">
        <v>0</v>
      </c>
      <c r="J613" s="9">
        <v>-90768.77</v>
      </c>
      <c r="K613">
        <v>1</v>
      </c>
      <c r="L613">
        <v>0</v>
      </c>
      <c r="M613">
        <v>90768.77</v>
      </c>
      <c r="N613">
        <v>0</v>
      </c>
      <c r="O613">
        <v>0</v>
      </c>
      <c r="P613">
        <v>0</v>
      </c>
      <c r="Q613">
        <v>0</v>
      </c>
    </row>
    <row r="614" spans="1:17" x14ac:dyDescent="0.25">
      <c r="A614" t="s">
        <v>921</v>
      </c>
      <c r="B614" t="s">
        <v>219</v>
      </c>
      <c r="C614" t="s">
        <v>257</v>
      </c>
      <c r="D614" t="s">
        <v>258</v>
      </c>
      <c r="E614" t="s">
        <v>259</v>
      </c>
      <c r="F614" t="s">
        <v>223</v>
      </c>
      <c r="G614">
        <v>0</v>
      </c>
      <c r="H614">
        <v>0</v>
      </c>
      <c r="I614">
        <v>0</v>
      </c>
      <c r="J614" s="9">
        <v>45384.38</v>
      </c>
      <c r="K614">
        <v>1</v>
      </c>
      <c r="L614">
        <v>0</v>
      </c>
      <c r="M614">
        <v>-45384.38</v>
      </c>
      <c r="N614">
        <v>0</v>
      </c>
      <c r="O614">
        <v>0</v>
      </c>
      <c r="P614">
        <v>0</v>
      </c>
      <c r="Q614">
        <v>0</v>
      </c>
    </row>
    <row r="615" spans="1:17" x14ac:dyDescent="0.25">
      <c r="A615" t="s">
        <v>921</v>
      </c>
      <c r="B615" t="s">
        <v>219</v>
      </c>
      <c r="C615" t="s">
        <v>929</v>
      </c>
      <c r="D615" t="s">
        <v>930</v>
      </c>
      <c r="E615" t="s">
        <v>931</v>
      </c>
      <c r="F615" t="s">
        <v>223</v>
      </c>
      <c r="G615">
        <v>0</v>
      </c>
      <c r="H615">
        <v>0</v>
      </c>
      <c r="I615">
        <v>0</v>
      </c>
      <c r="J615" s="9">
        <v>-90768.77</v>
      </c>
      <c r="K615">
        <v>1</v>
      </c>
      <c r="L615">
        <v>0</v>
      </c>
      <c r="M615">
        <v>90768.77</v>
      </c>
      <c r="N615">
        <v>0</v>
      </c>
      <c r="O615">
        <v>0</v>
      </c>
      <c r="P615">
        <v>0</v>
      </c>
      <c r="Q615">
        <v>0</v>
      </c>
    </row>
    <row r="616" spans="1:17" x14ac:dyDescent="0.25">
      <c r="A616" t="s">
        <v>921</v>
      </c>
      <c r="B616" t="s">
        <v>219</v>
      </c>
      <c r="C616" t="s">
        <v>263</v>
      </c>
      <c r="D616" t="s">
        <v>264</v>
      </c>
      <c r="E616" t="s">
        <v>265</v>
      </c>
      <c r="F616" t="s">
        <v>223</v>
      </c>
      <c r="G616">
        <v>0</v>
      </c>
      <c r="H616">
        <v>0</v>
      </c>
      <c r="I616">
        <v>0</v>
      </c>
      <c r="J616" s="9">
        <v>45384.39</v>
      </c>
      <c r="K616">
        <v>1</v>
      </c>
      <c r="L616">
        <v>0</v>
      </c>
      <c r="M616">
        <v>-45384.39</v>
      </c>
      <c r="N616">
        <v>0</v>
      </c>
      <c r="O616">
        <v>0</v>
      </c>
      <c r="P616">
        <v>0</v>
      </c>
      <c r="Q616">
        <v>0</v>
      </c>
    </row>
    <row r="617" spans="1:17" x14ac:dyDescent="0.25">
      <c r="A617" t="s">
        <v>932</v>
      </c>
      <c r="B617" t="s">
        <v>219</v>
      </c>
      <c r="C617" t="s">
        <v>235</v>
      </c>
      <c r="D617" t="s">
        <v>922</v>
      </c>
      <c r="E617" t="s">
        <v>923</v>
      </c>
      <c r="F617" t="s">
        <v>223</v>
      </c>
      <c r="G617">
        <v>-425000</v>
      </c>
      <c r="H617">
        <v>0</v>
      </c>
      <c r="I617">
        <v>0</v>
      </c>
      <c r="J617" s="9">
        <v>0</v>
      </c>
      <c r="K617">
        <v>1</v>
      </c>
      <c r="L617">
        <v>0</v>
      </c>
      <c r="M617">
        <v>0</v>
      </c>
      <c r="N617">
        <v>425000</v>
      </c>
      <c r="O617">
        <v>0</v>
      </c>
      <c r="P617">
        <v>-425000</v>
      </c>
      <c r="Q617">
        <v>0</v>
      </c>
    </row>
    <row r="618" spans="1:17" x14ac:dyDescent="0.25">
      <c r="A618" t="s">
        <v>932</v>
      </c>
      <c r="B618" t="s">
        <v>219</v>
      </c>
      <c r="C618" t="s">
        <v>245</v>
      </c>
      <c r="D618" t="s">
        <v>933</v>
      </c>
      <c r="E618" t="s">
        <v>934</v>
      </c>
      <c r="F618" t="s">
        <v>223</v>
      </c>
      <c r="G618">
        <v>0</v>
      </c>
      <c r="H618">
        <v>0</v>
      </c>
      <c r="I618">
        <v>0</v>
      </c>
      <c r="J618" s="9">
        <v>-210326.44</v>
      </c>
      <c r="K618">
        <v>1</v>
      </c>
      <c r="L618">
        <v>0</v>
      </c>
      <c r="M618">
        <v>210326.44</v>
      </c>
      <c r="N618">
        <v>0</v>
      </c>
      <c r="O618">
        <v>0</v>
      </c>
      <c r="P618">
        <v>0</v>
      </c>
      <c r="Q618">
        <v>0</v>
      </c>
    </row>
    <row r="619" spans="1:17" x14ac:dyDescent="0.25">
      <c r="A619" t="s">
        <v>932</v>
      </c>
      <c r="B619" t="s">
        <v>219</v>
      </c>
      <c r="C619" t="s">
        <v>926</v>
      </c>
      <c r="D619" t="s">
        <v>933</v>
      </c>
      <c r="E619" t="s">
        <v>934</v>
      </c>
      <c r="F619" t="s">
        <v>223</v>
      </c>
      <c r="G619">
        <v>0</v>
      </c>
      <c r="H619">
        <v>0</v>
      </c>
      <c r="I619">
        <v>0</v>
      </c>
      <c r="J619" s="9">
        <v>-210326.44</v>
      </c>
      <c r="K619">
        <v>1</v>
      </c>
      <c r="L619">
        <v>0</v>
      </c>
      <c r="M619">
        <v>210326.44</v>
      </c>
      <c r="N619">
        <v>0</v>
      </c>
      <c r="O619">
        <v>0</v>
      </c>
      <c r="P619">
        <v>0</v>
      </c>
      <c r="Q619">
        <v>0</v>
      </c>
    </row>
    <row r="620" spans="1:17" x14ac:dyDescent="0.25">
      <c r="A620" t="s">
        <v>932</v>
      </c>
      <c r="B620" t="s">
        <v>219</v>
      </c>
      <c r="C620" t="s">
        <v>245</v>
      </c>
      <c r="D620" t="s">
        <v>246</v>
      </c>
      <c r="E620" t="s">
        <v>247</v>
      </c>
      <c r="F620" t="s">
        <v>223</v>
      </c>
      <c r="G620">
        <v>0</v>
      </c>
      <c r="H620">
        <v>0</v>
      </c>
      <c r="I620">
        <v>0</v>
      </c>
      <c r="J620" s="9">
        <v>105163.22</v>
      </c>
      <c r="K620">
        <v>1</v>
      </c>
      <c r="L620">
        <v>0</v>
      </c>
      <c r="M620">
        <v>-105163.22</v>
      </c>
      <c r="N620">
        <v>0</v>
      </c>
      <c r="O620">
        <v>0</v>
      </c>
      <c r="P620">
        <v>0</v>
      </c>
      <c r="Q620">
        <v>0</v>
      </c>
    </row>
    <row r="621" spans="1:17" x14ac:dyDescent="0.25">
      <c r="A621" t="s">
        <v>932</v>
      </c>
      <c r="B621" t="s">
        <v>219</v>
      </c>
      <c r="C621" t="s">
        <v>251</v>
      </c>
      <c r="D621" t="s">
        <v>252</v>
      </c>
      <c r="E621" t="s">
        <v>253</v>
      </c>
      <c r="F621" t="s">
        <v>223</v>
      </c>
      <c r="G621">
        <v>0</v>
      </c>
      <c r="H621">
        <v>0</v>
      </c>
      <c r="I621">
        <v>0</v>
      </c>
      <c r="J621" s="9">
        <v>105163.22</v>
      </c>
      <c r="K621">
        <v>1</v>
      </c>
      <c r="L621">
        <v>0</v>
      </c>
      <c r="M621">
        <v>-105163.22</v>
      </c>
      <c r="N621">
        <v>0</v>
      </c>
      <c r="O621">
        <v>0</v>
      </c>
      <c r="P621">
        <v>0</v>
      </c>
      <c r="Q621">
        <v>0</v>
      </c>
    </row>
    <row r="622" spans="1:17" x14ac:dyDescent="0.25">
      <c r="A622" t="s">
        <v>932</v>
      </c>
      <c r="B622" t="s">
        <v>219</v>
      </c>
      <c r="C622" t="s">
        <v>857</v>
      </c>
      <c r="D622" t="s">
        <v>927</v>
      </c>
      <c r="E622" t="s">
        <v>928</v>
      </c>
      <c r="F622" t="s">
        <v>223</v>
      </c>
      <c r="G622">
        <v>0</v>
      </c>
      <c r="H622">
        <v>0</v>
      </c>
      <c r="I622">
        <v>0</v>
      </c>
      <c r="J622" s="9">
        <v>-210326.44</v>
      </c>
      <c r="K622">
        <v>1</v>
      </c>
      <c r="L622">
        <v>0</v>
      </c>
      <c r="M622">
        <v>210326.44</v>
      </c>
      <c r="N622">
        <v>0</v>
      </c>
      <c r="O622">
        <v>0</v>
      </c>
      <c r="P622">
        <v>0</v>
      </c>
      <c r="Q622">
        <v>0</v>
      </c>
    </row>
    <row r="623" spans="1:17" x14ac:dyDescent="0.25">
      <c r="A623" t="s">
        <v>932</v>
      </c>
      <c r="B623" t="s">
        <v>219</v>
      </c>
      <c r="C623" t="s">
        <v>257</v>
      </c>
      <c r="D623" t="s">
        <v>258</v>
      </c>
      <c r="E623" t="s">
        <v>259</v>
      </c>
      <c r="F623" t="s">
        <v>223</v>
      </c>
      <c r="G623">
        <v>0</v>
      </c>
      <c r="H623">
        <v>0</v>
      </c>
      <c r="I623">
        <v>0</v>
      </c>
      <c r="J623" s="9">
        <v>105163.22</v>
      </c>
      <c r="K623">
        <v>1</v>
      </c>
      <c r="L623">
        <v>0</v>
      </c>
      <c r="M623">
        <v>-105163.22</v>
      </c>
      <c r="N623">
        <v>0</v>
      </c>
      <c r="O623">
        <v>0</v>
      </c>
      <c r="P623">
        <v>0</v>
      </c>
      <c r="Q623">
        <v>0</v>
      </c>
    </row>
    <row r="624" spans="1:17" x14ac:dyDescent="0.25">
      <c r="A624" t="s">
        <v>932</v>
      </c>
      <c r="B624" t="s">
        <v>219</v>
      </c>
      <c r="C624" t="s">
        <v>929</v>
      </c>
      <c r="D624" t="s">
        <v>930</v>
      </c>
      <c r="E624" t="s">
        <v>931</v>
      </c>
      <c r="F624" t="s">
        <v>223</v>
      </c>
      <c r="G624">
        <v>0</v>
      </c>
      <c r="H624">
        <v>0</v>
      </c>
      <c r="I624">
        <v>0</v>
      </c>
      <c r="J624" s="9">
        <v>-210326.44</v>
      </c>
      <c r="K624">
        <v>1</v>
      </c>
      <c r="L624">
        <v>0</v>
      </c>
      <c r="M624">
        <v>210326.44</v>
      </c>
      <c r="N624">
        <v>0</v>
      </c>
      <c r="O624">
        <v>0</v>
      </c>
      <c r="P624">
        <v>0</v>
      </c>
      <c r="Q624">
        <v>0</v>
      </c>
    </row>
    <row r="625" spans="1:17" x14ac:dyDescent="0.25">
      <c r="A625" t="s">
        <v>932</v>
      </c>
      <c r="B625" t="s">
        <v>219</v>
      </c>
      <c r="C625" t="s">
        <v>263</v>
      </c>
      <c r="D625" t="s">
        <v>264</v>
      </c>
      <c r="E625" t="s">
        <v>265</v>
      </c>
      <c r="F625" t="s">
        <v>223</v>
      </c>
      <c r="G625">
        <v>0</v>
      </c>
      <c r="H625">
        <v>0</v>
      </c>
      <c r="I625">
        <v>0</v>
      </c>
      <c r="J625" s="9">
        <v>105163.22</v>
      </c>
      <c r="K625">
        <v>1</v>
      </c>
      <c r="L625">
        <v>0</v>
      </c>
      <c r="M625">
        <v>-105163.22</v>
      </c>
      <c r="N625">
        <v>0</v>
      </c>
      <c r="O625">
        <v>0</v>
      </c>
      <c r="P625">
        <v>0</v>
      </c>
      <c r="Q625">
        <v>0</v>
      </c>
    </row>
    <row r="626" spans="1:17" x14ac:dyDescent="0.25">
      <c r="A626" t="s">
        <v>935</v>
      </c>
      <c r="B626" t="s">
        <v>219</v>
      </c>
      <c r="C626" t="s">
        <v>235</v>
      </c>
      <c r="D626" t="s">
        <v>922</v>
      </c>
      <c r="E626" t="s">
        <v>923</v>
      </c>
      <c r="F626" t="s">
        <v>223</v>
      </c>
      <c r="G626">
        <v>-24500</v>
      </c>
      <c r="H626">
        <v>0</v>
      </c>
      <c r="I626">
        <v>0</v>
      </c>
      <c r="J626" s="9">
        <v>0</v>
      </c>
      <c r="K626">
        <v>1</v>
      </c>
      <c r="L626">
        <v>0</v>
      </c>
      <c r="M626">
        <v>0</v>
      </c>
      <c r="N626">
        <v>24500</v>
      </c>
      <c r="O626">
        <v>0</v>
      </c>
      <c r="P626">
        <v>-24500</v>
      </c>
      <c r="Q626">
        <v>0</v>
      </c>
    </row>
    <row r="627" spans="1:17" x14ac:dyDescent="0.25">
      <c r="A627" t="s">
        <v>935</v>
      </c>
      <c r="B627" t="s">
        <v>219</v>
      </c>
      <c r="C627" t="s">
        <v>358</v>
      </c>
      <c r="D627" t="s">
        <v>711</v>
      </c>
      <c r="E627" t="s">
        <v>712</v>
      </c>
      <c r="F627" t="s">
        <v>223</v>
      </c>
      <c r="G627">
        <v>0</v>
      </c>
      <c r="H627">
        <v>0</v>
      </c>
      <c r="I627">
        <v>0</v>
      </c>
      <c r="J627" s="9">
        <v>-12267.16</v>
      </c>
      <c r="K627">
        <v>1</v>
      </c>
      <c r="L627">
        <v>0</v>
      </c>
      <c r="M627">
        <v>12267.16</v>
      </c>
      <c r="N627">
        <v>0</v>
      </c>
      <c r="O627">
        <v>0</v>
      </c>
      <c r="P627">
        <v>0</v>
      </c>
      <c r="Q627">
        <v>0</v>
      </c>
    </row>
    <row r="628" spans="1:17" x14ac:dyDescent="0.25">
      <c r="A628" t="s">
        <v>935</v>
      </c>
      <c r="B628" t="s">
        <v>219</v>
      </c>
      <c r="C628" t="s">
        <v>245</v>
      </c>
      <c r="D628" t="s">
        <v>246</v>
      </c>
      <c r="E628" t="s">
        <v>247</v>
      </c>
      <c r="F628" t="s">
        <v>223</v>
      </c>
      <c r="G628">
        <v>0</v>
      </c>
      <c r="H628">
        <v>0</v>
      </c>
      <c r="I628">
        <v>0</v>
      </c>
      <c r="J628" s="9">
        <v>6133.58</v>
      </c>
      <c r="K628">
        <v>1</v>
      </c>
      <c r="L628">
        <v>0</v>
      </c>
      <c r="M628">
        <v>-6133.58</v>
      </c>
      <c r="N628">
        <v>0</v>
      </c>
      <c r="O628">
        <v>0</v>
      </c>
      <c r="P628">
        <v>0</v>
      </c>
      <c r="Q628">
        <v>0</v>
      </c>
    </row>
    <row r="629" spans="1:17" x14ac:dyDescent="0.25">
      <c r="A629" t="s">
        <v>935</v>
      </c>
      <c r="B629" t="s">
        <v>219</v>
      </c>
      <c r="C629" t="s">
        <v>251</v>
      </c>
      <c r="D629" t="s">
        <v>252</v>
      </c>
      <c r="E629" t="s">
        <v>253</v>
      </c>
      <c r="F629" t="s">
        <v>223</v>
      </c>
      <c r="G629">
        <v>0</v>
      </c>
      <c r="H629">
        <v>0</v>
      </c>
      <c r="I629">
        <v>0</v>
      </c>
      <c r="J629" s="9">
        <v>6133.58</v>
      </c>
      <c r="K629">
        <v>1</v>
      </c>
      <c r="L629">
        <v>0</v>
      </c>
      <c r="M629">
        <v>-6133.58</v>
      </c>
      <c r="N629">
        <v>0</v>
      </c>
      <c r="O629">
        <v>0</v>
      </c>
      <c r="P629">
        <v>0</v>
      </c>
      <c r="Q629">
        <v>0</v>
      </c>
    </row>
    <row r="630" spans="1:17" x14ac:dyDescent="0.25">
      <c r="A630" t="s">
        <v>935</v>
      </c>
      <c r="B630" t="s">
        <v>219</v>
      </c>
      <c r="C630" t="s">
        <v>915</v>
      </c>
      <c r="D630" t="s">
        <v>936</v>
      </c>
      <c r="E630" t="s">
        <v>937</v>
      </c>
      <c r="F630" t="s">
        <v>223</v>
      </c>
      <c r="G630">
        <v>0</v>
      </c>
      <c r="H630">
        <v>0</v>
      </c>
      <c r="I630">
        <v>0</v>
      </c>
      <c r="J630" s="9">
        <v>-12267.16</v>
      </c>
      <c r="K630">
        <v>1</v>
      </c>
      <c r="L630">
        <v>0</v>
      </c>
      <c r="M630">
        <v>12267.16</v>
      </c>
      <c r="N630">
        <v>0</v>
      </c>
      <c r="O630">
        <v>0</v>
      </c>
      <c r="P630">
        <v>0</v>
      </c>
      <c r="Q630">
        <v>0</v>
      </c>
    </row>
    <row r="631" spans="1:17" x14ac:dyDescent="0.25">
      <c r="A631" t="s">
        <v>935</v>
      </c>
      <c r="B631" t="s">
        <v>219</v>
      </c>
      <c r="C631" t="s">
        <v>857</v>
      </c>
      <c r="D631" t="s">
        <v>255</v>
      </c>
      <c r="E631" t="s">
        <v>256</v>
      </c>
      <c r="F631" t="s">
        <v>223</v>
      </c>
      <c r="G631">
        <v>0</v>
      </c>
      <c r="H631">
        <v>0</v>
      </c>
      <c r="I631">
        <v>0</v>
      </c>
      <c r="J631" s="9">
        <v>-12267.16</v>
      </c>
      <c r="K631">
        <v>1</v>
      </c>
      <c r="L631">
        <v>0</v>
      </c>
      <c r="M631">
        <v>12267.16</v>
      </c>
      <c r="N631">
        <v>0</v>
      </c>
      <c r="O631">
        <v>0</v>
      </c>
      <c r="P631">
        <v>0</v>
      </c>
      <c r="Q631">
        <v>0</v>
      </c>
    </row>
    <row r="632" spans="1:17" x14ac:dyDescent="0.25">
      <c r="A632" t="s">
        <v>935</v>
      </c>
      <c r="B632" t="s">
        <v>219</v>
      </c>
      <c r="C632" t="s">
        <v>257</v>
      </c>
      <c r="D632" t="s">
        <v>258</v>
      </c>
      <c r="E632" t="s">
        <v>259</v>
      </c>
      <c r="F632" t="s">
        <v>223</v>
      </c>
      <c r="G632">
        <v>0</v>
      </c>
      <c r="H632">
        <v>0</v>
      </c>
      <c r="I632">
        <v>0</v>
      </c>
      <c r="J632" s="9">
        <v>6133.58</v>
      </c>
      <c r="K632">
        <v>1</v>
      </c>
      <c r="L632">
        <v>0</v>
      </c>
      <c r="M632">
        <v>-6133.58</v>
      </c>
      <c r="N632">
        <v>0</v>
      </c>
      <c r="O632">
        <v>0</v>
      </c>
      <c r="P632">
        <v>0</v>
      </c>
      <c r="Q632">
        <v>0</v>
      </c>
    </row>
    <row r="633" spans="1:17" x14ac:dyDescent="0.25">
      <c r="A633" t="s">
        <v>935</v>
      </c>
      <c r="B633" t="s">
        <v>219</v>
      </c>
      <c r="C633" t="s">
        <v>929</v>
      </c>
      <c r="D633" t="s">
        <v>938</v>
      </c>
      <c r="E633" t="s">
        <v>939</v>
      </c>
      <c r="F633" t="s">
        <v>223</v>
      </c>
      <c r="G633">
        <v>0</v>
      </c>
      <c r="H633">
        <v>0</v>
      </c>
      <c r="I633">
        <v>0</v>
      </c>
      <c r="J633" s="9">
        <v>-12267.16</v>
      </c>
      <c r="K633">
        <v>1</v>
      </c>
      <c r="L633">
        <v>0</v>
      </c>
      <c r="M633">
        <v>12267.16</v>
      </c>
      <c r="N633">
        <v>0</v>
      </c>
      <c r="O633">
        <v>0</v>
      </c>
      <c r="P633">
        <v>0</v>
      </c>
      <c r="Q633">
        <v>0</v>
      </c>
    </row>
    <row r="634" spans="1:17" x14ac:dyDescent="0.25">
      <c r="A634" t="s">
        <v>935</v>
      </c>
      <c r="B634" t="s">
        <v>219</v>
      </c>
      <c r="C634" t="s">
        <v>263</v>
      </c>
      <c r="D634" t="s">
        <v>264</v>
      </c>
      <c r="E634" t="s">
        <v>265</v>
      </c>
      <c r="F634" t="s">
        <v>223</v>
      </c>
      <c r="G634">
        <v>0</v>
      </c>
      <c r="H634">
        <v>0</v>
      </c>
      <c r="I634">
        <v>0</v>
      </c>
      <c r="J634" s="9">
        <v>6133.58</v>
      </c>
      <c r="K634">
        <v>1</v>
      </c>
      <c r="L634">
        <v>0</v>
      </c>
      <c r="M634">
        <v>-6133.58</v>
      </c>
      <c r="N634">
        <v>0</v>
      </c>
      <c r="O634">
        <v>0</v>
      </c>
      <c r="P634">
        <v>0</v>
      </c>
      <c r="Q634">
        <v>0</v>
      </c>
    </row>
    <row r="635" spans="1:17" x14ac:dyDescent="0.25">
      <c r="A635" t="s">
        <v>940</v>
      </c>
      <c r="B635" t="s">
        <v>219</v>
      </c>
      <c r="C635" t="s">
        <v>235</v>
      </c>
      <c r="D635" t="s">
        <v>922</v>
      </c>
      <c r="E635" t="s">
        <v>923</v>
      </c>
      <c r="F635" t="s">
        <v>223</v>
      </c>
      <c r="G635">
        <v>-390000</v>
      </c>
      <c r="H635">
        <v>0</v>
      </c>
      <c r="I635">
        <v>0</v>
      </c>
      <c r="J635" s="9">
        <v>0</v>
      </c>
      <c r="K635">
        <v>1</v>
      </c>
      <c r="L635">
        <v>0</v>
      </c>
      <c r="M635">
        <v>0</v>
      </c>
      <c r="N635">
        <v>390000</v>
      </c>
      <c r="O635">
        <v>0</v>
      </c>
      <c r="P635">
        <v>-390000</v>
      </c>
      <c r="Q635">
        <v>0</v>
      </c>
    </row>
    <row r="636" spans="1:17" x14ac:dyDescent="0.25">
      <c r="A636" t="s">
        <v>940</v>
      </c>
      <c r="B636" t="s">
        <v>219</v>
      </c>
      <c r="C636" t="s">
        <v>320</v>
      </c>
      <c r="D636" t="s">
        <v>941</v>
      </c>
      <c r="E636" t="s">
        <v>942</v>
      </c>
      <c r="F636" t="s">
        <v>223</v>
      </c>
      <c r="G636">
        <v>0</v>
      </c>
      <c r="H636">
        <v>0</v>
      </c>
      <c r="I636">
        <v>0</v>
      </c>
      <c r="J636" s="9">
        <v>-228971.76</v>
      </c>
      <c r="K636">
        <v>1</v>
      </c>
      <c r="L636">
        <v>0</v>
      </c>
      <c r="M636">
        <v>228971.76</v>
      </c>
      <c r="N636">
        <v>0</v>
      </c>
      <c r="O636">
        <v>0</v>
      </c>
      <c r="P636">
        <v>0</v>
      </c>
      <c r="Q636">
        <v>0</v>
      </c>
    </row>
    <row r="637" spans="1:17" x14ac:dyDescent="0.25">
      <c r="A637" t="s">
        <v>940</v>
      </c>
      <c r="B637" t="s">
        <v>219</v>
      </c>
      <c r="C637" t="s">
        <v>943</v>
      </c>
      <c r="D637" t="s">
        <v>249</v>
      </c>
      <c r="E637" t="s">
        <v>250</v>
      </c>
      <c r="F637" t="s">
        <v>223</v>
      </c>
      <c r="G637">
        <v>0</v>
      </c>
      <c r="H637">
        <v>0</v>
      </c>
      <c r="I637">
        <v>0</v>
      </c>
      <c r="J637" s="9">
        <v>-222336.56</v>
      </c>
      <c r="K637">
        <v>1</v>
      </c>
      <c r="L637">
        <v>0</v>
      </c>
      <c r="M637">
        <v>222336.56</v>
      </c>
      <c r="N637">
        <v>0</v>
      </c>
      <c r="O637">
        <v>0</v>
      </c>
      <c r="P637">
        <v>0</v>
      </c>
      <c r="Q637">
        <v>0</v>
      </c>
    </row>
    <row r="638" spans="1:17" x14ac:dyDescent="0.25">
      <c r="A638" t="s">
        <v>940</v>
      </c>
      <c r="B638" t="s">
        <v>219</v>
      </c>
      <c r="C638" t="s">
        <v>251</v>
      </c>
      <c r="D638" t="s">
        <v>252</v>
      </c>
      <c r="E638" t="s">
        <v>253</v>
      </c>
      <c r="F638" t="s">
        <v>223</v>
      </c>
      <c r="G638">
        <v>0</v>
      </c>
      <c r="H638">
        <v>0</v>
      </c>
      <c r="I638">
        <v>0</v>
      </c>
      <c r="J638" s="9">
        <v>111168.26</v>
      </c>
      <c r="K638">
        <v>1</v>
      </c>
      <c r="L638">
        <v>0</v>
      </c>
      <c r="M638">
        <v>-111168.26</v>
      </c>
      <c r="N638">
        <v>0</v>
      </c>
      <c r="O638">
        <v>0</v>
      </c>
      <c r="P638">
        <v>0</v>
      </c>
      <c r="Q638">
        <v>0</v>
      </c>
    </row>
    <row r="639" spans="1:17" x14ac:dyDescent="0.25">
      <c r="A639" t="s">
        <v>940</v>
      </c>
      <c r="B639" t="s">
        <v>219</v>
      </c>
      <c r="C639" t="s">
        <v>320</v>
      </c>
      <c r="D639" t="s">
        <v>255</v>
      </c>
      <c r="E639" t="s">
        <v>256</v>
      </c>
      <c r="F639" t="s">
        <v>223</v>
      </c>
      <c r="G639">
        <v>0</v>
      </c>
      <c r="H639">
        <v>0</v>
      </c>
      <c r="I639">
        <v>0</v>
      </c>
      <c r="J639" s="9">
        <v>114485.88</v>
      </c>
      <c r="K639">
        <v>1</v>
      </c>
      <c r="L639">
        <v>0</v>
      </c>
      <c r="M639">
        <v>-114485.88</v>
      </c>
      <c r="N639">
        <v>0</v>
      </c>
      <c r="O639">
        <v>0</v>
      </c>
      <c r="P639">
        <v>0</v>
      </c>
      <c r="Q639">
        <v>0</v>
      </c>
    </row>
    <row r="640" spans="1:17" x14ac:dyDescent="0.25">
      <c r="A640" t="s">
        <v>940</v>
      </c>
      <c r="B640" t="s">
        <v>219</v>
      </c>
      <c r="C640" t="s">
        <v>777</v>
      </c>
      <c r="D640" t="s">
        <v>255</v>
      </c>
      <c r="E640" t="s">
        <v>256</v>
      </c>
      <c r="F640" t="s">
        <v>223</v>
      </c>
      <c r="G640">
        <v>0</v>
      </c>
      <c r="H640">
        <v>0</v>
      </c>
      <c r="I640">
        <v>0</v>
      </c>
      <c r="J640" s="9">
        <v>-215875.81</v>
      </c>
      <c r="K640">
        <v>1</v>
      </c>
      <c r="L640">
        <v>0</v>
      </c>
      <c r="M640">
        <v>215875.81</v>
      </c>
      <c r="N640">
        <v>0</v>
      </c>
      <c r="O640">
        <v>0</v>
      </c>
      <c r="P640">
        <v>0</v>
      </c>
      <c r="Q640">
        <v>0</v>
      </c>
    </row>
    <row r="641" spans="1:17" x14ac:dyDescent="0.25">
      <c r="A641" t="s">
        <v>940</v>
      </c>
      <c r="B641" t="s">
        <v>219</v>
      </c>
      <c r="C641" t="s">
        <v>257</v>
      </c>
      <c r="D641" t="s">
        <v>258</v>
      </c>
      <c r="E641" t="s">
        <v>259</v>
      </c>
      <c r="F641" t="s">
        <v>223</v>
      </c>
      <c r="G641">
        <v>0</v>
      </c>
      <c r="H641">
        <v>0</v>
      </c>
      <c r="I641">
        <v>0</v>
      </c>
      <c r="J641" s="9">
        <v>107937.9</v>
      </c>
      <c r="K641">
        <v>1</v>
      </c>
      <c r="L641">
        <v>0</v>
      </c>
      <c r="M641">
        <v>-107937.9</v>
      </c>
      <c r="N641">
        <v>0</v>
      </c>
      <c r="O641">
        <v>0</v>
      </c>
      <c r="P641">
        <v>0</v>
      </c>
      <c r="Q641">
        <v>0</v>
      </c>
    </row>
    <row r="642" spans="1:17" x14ac:dyDescent="0.25">
      <c r="A642" t="s">
        <v>940</v>
      </c>
      <c r="B642" t="s">
        <v>219</v>
      </c>
      <c r="C642" t="s">
        <v>944</v>
      </c>
      <c r="D642" t="s">
        <v>945</v>
      </c>
      <c r="E642" t="s">
        <v>946</v>
      </c>
      <c r="F642" t="s">
        <v>223</v>
      </c>
      <c r="G642">
        <v>0</v>
      </c>
      <c r="H642">
        <v>0</v>
      </c>
      <c r="I642">
        <v>0</v>
      </c>
      <c r="J642" s="9">
        <v>-212278.61</v>
      </c>
      <c r="K642">
        <v>1</v>
      </c>
      <c r="L642">
        <v>0</v>
      </c>
      <c r="M642">
        <v>212278.61</v>
      </c>
      <c r="N642">
        <v>0</v>
      </c>
      <c r="O642">
        <v>0</v>
      </c>
      <c r="P642">
        <v>0</v>
      </c>
      <c r="Q642">
        <v>0</v>
      </c>
    </row>
    <row r="643" spans="1:17" x14ac:dyDescent="0.25">
      <c r="A643" t="s">
        <v>940</v>
      </c>
      <c r="B643" t="s">
        <v>219</v>
      </c>
      <c r="C643" t="s">
        <v>263</v>
      </c>
      <c r="D643" t="s">
        <v>264</v>
      </c>
      <c r="E643" t="s">
        <v>265</v>
      </c>
      <c r="F643" t="s">
        <v>223</v>
      </c>
      <c r="G643">
        <v>0</v>
      </c>
      <c r="H643">
        <v>0</v>
      </c>
      <c r="I643">
        <v>0</v>
      </c>
      <c r="J643" s="9">
        <v>106139.34</v>
      </c>
      <c r="K643">
        <v>1</v>
      </c>
      <c r="L643">
        <v>0</v>
      </c>
      <c r="M643">
        <v>-106139.34</v>
      </c>
      <c r="N643">
        <v>0</v>
      </c>
      <c r="O643">
        <v>0</v>
      </c>
      <c r="P643">
        <v>0</v>
      </c>
      <c r="Q643">
        <v>0</v>
      </c>
    </row>
    <row r="644" spans="1:17" x14ac:dyDescent="0.25">
      <c r="A644" t="s">
        <v>947</v>
      </c>
      <c r="B644" t="s">
        <v>219</v>
      </c>
      <c r="C644" t="s">
        <v>235</v>
      </c>
      <c r="D644" t="s">
        <v>922</v>
      </c>
      <c r="E644" t="s">
        <v>923</v>
      </c>
      <c r="F644" t="s">
        <v>223</v>
      </c>
      <c r="G644">
        <v>-22000</v>
      </c>
      <c r="H644">
        <v>0</v>
      </c>
      <c r="I644">
        <v>0</v>
      </c>
      <c r="J644" s="9">
        <v>0</v>
      </c>
      <c r="K644">
        <v>1</v>
      </c>
      <c r="L644">
        <v>0</v>
      </c>
      <c r="M644">
        <v>0</v>
      </c>
      <c r="N644">
        <v>22000</v>
      </c>
      <c r="O644">
        <v>0</v>
      </c>
      <c r="P644">
        <v>-22000</v>
      </c>
      <c r="Q644">
        <v>0</v>
      </c>
    </row>
    <row r="645" spans="1:17" x14ac:dyDescent="0.25">
      <c r="A645" t="s">
        <v>947</v>
      </c>
      <c r="B645" t="s">
        <v>219</v>
      </c>
      <c r="C645" t="s">
        <v>295</v>
      </c>
      <c r="D645" t="s">
        <v>479</v>
      </c>
      <c r="E645" t="s">
        <v>480</v>
      </c>
      <c r="F645" t="s">
        <v>223</v>
      </c>
      <c r="G645">
        <v>0</v>
      </c>
      <c r="H645">
        <v>0</v>
      </c>
      <c r="I645">
        <v>0</v>
      </c>
      <c r="J645" s="9">
        <v>-12725.21</v>
      </c>
      <c r="K645">
        <v>1</v>
      </c>
      <c r="L645">
        <v>0</v>
      </c>
      <c r="M645">
        <v>12725.21</v>
      </c>
      <c r="N645">
        <v>0</v>
      </c>
      <c r="O645">
        <v>0</v>
      </c>
      <c r="P645">
        <v>0</v>
      </c>
      <c r="Q645">
        <v>0</v>
      </c>
    </row>
    <row r="646" spans="1:17" x14ac:dyDescent="0.25">
      <c r="A646" t="s">
        <v>947</v>
      </c>
      <c r="B646" t="s">
        <v>219</v>
      </c>
      <c r="C646" t="s">
        <v>320</v>
      </c>
      <c r="D646" t="s">
        <v>941</v>
      </c>
      <c r="E646" t="s">
        <v>942</v>
      </c>
      <c r="F646" t="s">
        <v>223</v>
      </c>
      <c r="G646">
        <v>0</v>
      </c>
      <c r="H646">
        <v>0</v>
      </c>
      <c r="I646">
        <v>0</v>
      </c>
      <c r="J646" s="9">
        <v>-105105.75</v>
      </c>
      <c r="K646">
        <v>1</v>
      </c>
      <c r="L646">
        <v>0</v>
      </c>
      <c r="M646">
        <v>105105.75</v>
      </c>
      <c r="N646">
        <v>0</v>
      </c>
      <c r="O646">
        <v>0</v>
      </c>
      <c r="P646">
        <v>0</v>
      </c>
      <c r="Q646">
        <v>0</v>
      </c>
    </row>
    <row r="647" spans="1:17" x14ac:dyDescent="0.25">
      <c r="A647" t="s">
        <v>947</v>
      </c>
      <c r="B647" t="s">
        <v>219</v>
      </c>
      <c r="C647" t="s">
        <v>245</v>
      </c>
      <c r="D647" t="s">
        <v>246</v>
      </c>
      <c r="E647" t="s">
        <v>247</v>
      </c>
      <c r="F647" t="s">
        <v>223</v>
      </c>
      <c r="G647">
        <v>0</v>
      </c>
      <c r="H647">
        <v>0</v>
      </c>
      <c r="I647">
        <v>0</v>
      </c>
      <c r="J647" s="9">
        <v>6362.6</v>
      </c>
      <c r="K647">
        <v>1</v>
      </c>
      <c r="L647">
        <v>0</v>
      </c>
      <c r="M647">
        <v>-6362.6</v>
      </c>
      <c r="N647">
        <v>0</v>
      </c>
      <c r="O647">
        <v>0</v>
      </c>
      <c r="P647">
        <v>0</v>
      </c>
      <c r="Q647">
        <v>0</v>
      </c>
    </row>
    <row r="648" spans="1:17" x14ac:dyDescent="0.25">
      <c r="A648" t="s">
        <v>947</v>
      </c>
      <c r="B648" t="s">
        <v>219</v>
      </c>
      <c r="C648" t="s">
        <v>361</v>
      </c>
      <c r="D648" t="s">
        <v>913</v>
      </c>
      <c r="E648" t="s">
        <v>914</v>
      </c>
      <c r="F648" t="s">
        <v>223</v>
      </c>
      <c r="G648">
        <v>0</v>
      </c>
      <c r="H648">
        <v>0</v>
      </c>
      <c r="I648">
        <v>0</v>
      </c>
      <c r="J648" s="9">
        <v>105105.75</v>
      </c>
      <c r="K648">
        <v>1</v>
      </c>
      <c r="L648">
        <v>0</v>
      </c>
      <c r="M648">
        <v>-105105.75</v>
      </c>
      <c r="N648">
        <v>0</v>
      </c>
      <c r="O648">
        <v>0</v>
      </c>
      <c r="P648">
        <v>0</v>
      </c>
      <c r="Q648">
        <v>0</v>
      </c>
    </row>
    <row r="649" spans="1:17" x14ac:dyDescent="0.25">
      <c r="A649" t="s">
        <v>947</v>
      </c>
      <c r="B649" t="s">
        <v>219</v>
      </c>
      <c r="C649" t="s">
        <v>251</v>
      </c>
      <c r="D649" t="s">
        <v>252</v>
      </c>
      <c r="E649" t="s">
        <v>253</v>
      </c>
      <c r="F649" t="s">
        <v>223</v>
      </c>
      <c r="G649">
        <v>0</v>
      </c>
      <c r="H649">
        <v>0</v>
      </c>
      <c r="I649">
        <v>0</v>
      </c>
      <c r="J649" s="9">
        <v>6362.6</v>
      </c>
      <c r="K649">
        <v>1</v>
      </c>
      <c r="L649">
        <v>0</v>
      </c>
      <c r="M649">
        <v>-6362.6</v>
      </c>
      <c r="N649">
        <v>0</v>
      </c>
      <c r="O649">
        <v>0</v>
      </c>
      <c r="P649">
        <v>0</v>
      </c>
      <c r="Q649">
        <v>0</v>
      </c>
    </row>
    <row r="650" spans="1:17" x14ac:dyDescent="0.25">
      <c r="A650" t="s">
        <v>947</v>
      </c>
      <c r="B650" t="s">
        <v>219</v>
      </c>
      <c r="C650" t="s">
        <v>406</v>
      </c>
      <c r="D650" t="s">
        <v>733</v>
      </c>
      <c r="E650" t="s">
        <v>734</v>
      </c>
      <c r="F650" t="s">
        <v>223</v>
      </c>
      <c r="G650">
        <v>0</v>
      </c>
      <c r="H650">
        <v>0</v>
      </c>
      <c r="I650">
        <v>0</v>
      </c>
      <c r="J650" s="9">
        <v>-12725.21</v>
      </c>
      <c r="K650">
        <v>1</v>
      </c>
      <c r="L650">
        <v>0</v>
      </c>
      <c r="M650">
        <v>12725.21</v>
      </c>
      <c r="N650">
        <v>0</v>
      </c>
      <c r="O650">
        <v>0</v>
      </c>
      <c r="P650">
        <v>0</v>
      </c>
      <c r="Q650">
        <v>0</v>
      </c>
    </row>
    <row r="651" spans="1:17" x14ac:dyDescent="0.25">
      <c r="A651" t="s">
        <v>947</v>
      </c>
      <c r="B651" t="s">
        <v>219</v>
      </c>
      <c r="C651" t="s">
        <v>915</v>
      </c>
      <c r="D651" t="s">
        <v>936</v>
      </c>
      <c r="E651" t="s">
        <v>937</v>
      </c>
      <c r="F651" t="s">
        <v>223</v>
      </c>
      <c r="G651">
        <v>0</v>
      </c>
      <c r="H651">
        <v>0</v>
      </c>
      <c r="I651">
        <v>0</v>
      </c>
      <c r="J651" s="9">
        <v>-105105.75</v>
      </c>
      <c r="K651">
        <v>1</v>
      </c>
      <c r="L651">
        <v>0</v>
      </c>
      <c r="M651">
        <v>105105.75</v>
      </c>
      <c r="N651">
        <v>0</v>
      </c>
      <c r="O651">
        <v>0</v>
      </c>
      <c r="P651">
        <v>0</v>
      </c>
      <c r="Q651">
        <v>0</v>
      </c>
    </row>
    <row r="652" spans="1:17" x14ac:dyDescent="0.25">
      <c r="A652" t="s">
        <v>947</v>
      </c>
      <c r="B652" t="s">
        <v>219</v>
      </c>
      <c r="C652" t="s">
        <v>465</v>
      </c>
      <c r="D652" t="s">
        <v>255</v>
      </c>
      <c r="E652" t="s">
        <v>256</v>
      </c>
      <c r="F652" t="s">
        <v>223</v>
      </c>
      <c r="G652">
        <v>0</v>
      </c>
      <c r="H652">
        <v>0</v>
      </c>
      <c r="I652">
        <v>0</v>
      </c>
      <c r="J652" s="9">
        <v>-12725.21</v>
      </c>
      <c r="K652">
        <v>1</v>
      </c>
      <c r="L652">
        <v>0</v>
      </c>
      <c r="M652">
        <v>12725.21</v>
      </c>
      <c r="N652">
        <v>0</v>
      </c>
      <c r="O652">
        <v>0</v>
      </c>
      <c r="P652">
        <v>0</v>
      </c>
      <c r="Q652">
        <v>0</v>
      </c>
    </row>
    <row r="653" spans="1:17" x14ac:dyDescent="0.25">
      <c r="A653" t="s">
        <v>947</v>
      </c>
      <c r="B653" t="s">
        <v>219</v>
      </c>
      <c r="C653" t="s">
        <v>915</v>
      </c>
      <c r="D653" t="s">
        <v>255</v>
      </c>
      <c r="E653" t="s">
        <v>256</v>
      </c>
      <c r="F653" t="s">
        <v>223</v>
      </c>
      <c r="G653">
        <v>0</v>
      </c>
      <c r="H653">
        <v>0</v>
      </c>
      <c r="I653">
        <v>0</v>
      </c>
      <c r="J653" s="9">
        <v>105105.75</v>
      </c>
      <c r="K653">
        <v>1</v>
      </c>
      <c r="L653">
        <v>0</v>
      </c>
      <c r="M653">
        <v>-105105.75</v>
      </c>
      <c r="N653">
        <v>0</v>
      </c>
      <c r="O653">
        <v>0</v>
      </c>
      <c r="P653">
        <v>0</v>
      </c>
      <c r="Q653">
        <v>0</v>
      </c>
    </row>
    <row r="654" spans="1:17" x14ac:dyDescent="0.25">
      <c r="A654" t="s">
        <v>947</v>
      </c>
      <c r="B654" t="s">
        <v>219</v>
      </c>
      <c r="C654" t="s">
        <v>257</v>
      </c>
      <c r="D654" t="s">
        <v>258</v>
      </c>
      <c r="E654" t="s">
        <v>259</v>
      </c>
      <c r="F654" t="s">
        <v>223</v>
      </c>
      <c r="G654">
        <v>0</v>
      </c>
      <c r="H654">
        <v>0</v>
      </c>
      <c r="I654">
        <v>0</v>
      </c>
      <c r="J654" s="9">
        <v>6362.61</v>
      </c>
      <c r="K654">
        <v>1</v>
      </c>
      <c r="L654">
        <v>0</v>
      </c>
      <c r="M654">
        <v>-6362.61</v>
      </c>
      <c r="N654">
        <v>0</v>
      </c>
      <c r="O654">
        <v>0</v>
      </c>
      <c r="P654">
        <v>0</v>
      </c>
      <c r="Q654">
        <v>0</v>
      </c>
    </row>
    <row r="655" spans="1:17" x14ac:dyDescent="0.25">
      <c r="A655" t="s">
        <v>948</v>
      </c>
      <c r="B655" t="s">
        <v>219</v>
      </c>
      <c r="C655" t="s">
        <v>235</v>
      </c>
      <c r="D655" t="s">
        <v>922</v>
      </c>
      <c r="E655" t="s">
        <v>923</v>
      </c>
      <c r="F655" t="s">
        <v>223</v>
      </c>
      <c r="G655">
        <v>-32000</v>
      </c>
      <c r="H655">
        <v>0</v>
      </c>
      <c r="I655">
        <v>0</v>
      </c>
      <c r="J655" s="9">
        <v>0</v>
      </c>
      <c r="K655">
        <v>1</v>
      </c>
      <c r="L655">
        <v>0</v>
      </c>
      <c r="M655">
        <v>0</v>
      </c>
      <c r="N655">
        <v>32000</v>
      </c>
      <c r="O655">
        <v>0</v>
      </c>
      <c r="P655">
        <v>-32000</v>
      </c>
      <c r="Q655">
        <v>0</v>
      </c>
    </row>
    <row r="656" spans="1:17" x14ac:dyDescent="0.25">
      <c r="A656" t="s">
        <v>948</v>
      </c>
      <c r="B656" t="s">
        <v>219</v>
      </c>
      <c r="C656" t="s">
        <v>505</v>
      </c>
      <c r="D656" t="s">
        <v>711</v>
      </c>
      <c r="E656" t="s">
        <v>712</v>
      </c>
      <c r="F656" t="s">
        <v>223</v>
      </c>
      <c r="G656">
        <v>0</v>
      </c>
      <c r="H656">
        <v>0</v>
      </c>
      <c r="I656">
        <v>0</v>
      </c>
      <c r="J656" s="9">
        <v>-16112.86</v>
      </c>
      <c r="K656">
        <v>1</v>
      </c>
      <c r="L656">
        <v>0</v>
      </c>
      <c r="M656">
        <v>16112.86</v>
      </c>
      <c r="N656">
        <v>0</v>
      </c>
      <c r="O656">
        <v>0</v>
      </c>
      <c r="P656">
        <v>0</v>
      </c>
      <c r="Q656">
        <v>0</v>
      </c>
    </row>
    <row r="657" spans="1:17" x14ac:dyDescent="0.25">
      <c r="A657" t="s">
        <v>948</v>
      </c>
      <c r="B657" t="s">
        <v>219</v>
      </c>
      <c r="C657" t="s">
        <v>245</v>
      </c>
      <c r="D657" t="s">
        <v>246</v>
      </c>
      <c r="E657" t="s">
        <v>247</v>
      </c>
      <c r="F657" t="s">
        <v>223</v>
      </c>
      <c r="G657">
        <v>0</v>
      </c>
      <c r="H657">
        <v>0</v>
      </c>
      <c r="I657">
        <v>0</v>
      </c>
      <c r="J657" s="9">
        <v>8056.43</v>
      </c>
      <c r="K657">
        <v>1</v>
      </c>
      <c r="L657">
        <v>0</v>
      </c>
      <c r="M657">
        <v>-8056.43</v>
      </c>
      <c r="N657">
        <v>0</v>
      </c>
      <c r="O657">
        <v>0</v>
      </c>
      <c r="P657">
        <v>0</v>
      </c>
      <c r="Q657">
        <v>0</v>
      </c>
    </row>
    <row r="658" spans="1:17" x14ac:dyDescent="0.25">
      <c r="A658" t="s">
        <v>948</v>
      </c>
      <c r="B658" t="s">
        <v>219</v>
      </c>
      <c r="C658" t="s">
        <v>251</v>
      </c>
      <c r="D658" t="s">
        <v>252</v>
      </c>
      <c r="E658" t="s">
        <v>253</v>
      </c>
      <c r="F658" t="s">
        <v>223</v>
      </c>
      <c r="G658">
        <v>0</v>
      </c>
      <c r="H658">
        <v>0</v>
      </c>
      <c r="I658">
        <v>0</v>
      </c>
      <c r="J658" s="9">
        <v>8056.43</v>
      </c>
      <c r="K658">
        <v>1</v>
      </c>
      <c r="L658">
        <v>0</v>
      </c>
      <c r="M658">
        <v>-8056.43</v>
      </c>
      <c r="N658">
        <v>0</v>
      </c>
      <c r="O658">
        <v>0</v>
      </c>
      <c r="P658">
        <v>0</v>
      </c>
      <c r="Q658">
        <v>0</v>
      </c>
    </row>
    <row r="659" spans="1:17" x14ac:dyDescent="0.25">
      <c r="A659" t="s">
        <v>948</v>
      </c>
      <c r="B659" t="s">
        <v>219</v>
      </c>
      <c r="C659" t="s">
        <v>387</v>
      </c>
      <c r="D659" t="s">
        <v>949</v>
      </c>
      <c r="E659" t="s">
        <v>950</v>
      </c>
      <c r="F659" t="s">
        <v>223</v>
      </c>
      <c r="G659">
        <v>0</v>
      </c>
      <c r="H659">
        <v>0</v>
      </c>
      <c r="I659">
        <v>0</v>
      </c>
      <c r="J659" s="9">
        <v>-16112.86</v>
      </c>
      <c r="K659">
        <v>1</v>
      </c>
      <c r="L659">
        <v>0</v>
      </c>
      <c r="M659">
        <v>16112.86</v>
      </c>
      <c r="N659">
        <v>0</v>
      </c>
      <c r="O659">
        <v>0</v>
      </c>
      <c r="P659">
        <v>0</v>
      </c>
      <c r="Q659">
        <v>0</v>
      </c>
    </row>
    <row r="660" spans="1:17" x14ac:dyDescent="0.25">
      <c r="A660" t="s">
        <v>948</v>
      </c>
      <c r="B660" t="s">
        <v>219</v>
      </c>
      <c r="C660" t="s">
        <v>254</v>
      </c>
      <c r="D660" t="s">
        <v>255</v>
      </c>
      <c r="E660" t="s">
        <v>256</v>
      </c>
      <c r="F660" t="s">
        <v>223</v>
      </c>
      <c r="G660">
        <v>0</v>
      </c>
      <c r="H660">
        <v>0</v>
      </c>
      <c r="I660">
        <v>0</v>
      </c>
      <c r="J660" s="9">
        <v>-16112.86</v>
      </c>
      <c r="K660">
        <v>1</v>
      </c>
      <c r="L660">
        <v>0</v>
      </c>
      <c r="M660">
        <v>16112.86</v>
      </c>
      <c r="N660">
        <v>0</v>
      </c>
      <c r="O660">
        <v>0</v>
      </c>
      <c r="P660">
        <v>0</v>
      </c>
      <c r="Q660">
        <v>0</v>
      </c>
    </row>
    <row r="661" spans="1:17" x14ac:dyDescent="0.25">
      <c r="A661" t="s">
        <v>948</v>
      </c>
      <c r="B661" t="s">
        <v>219</v>
      </c>
      <c r="C661" t="s">
        <v>257</v>
      </c>
      <c r="D661" t="s">
        <v>258</v>
      </c>
      <c r="E661" t="s">
        <v>259</v>
      </c>
      <c r="F661" t="s">
        <v>223</v>
      </c>
      <c r="G661">
        <v>0</v>
      </c>
      <c r="H661">
        <v>0</v>
      </c>
      <c r="I661">
        <v>0</v>
      </c>
      <c r="J661" s="9">
        <v>8056.43</v>
      </c>
      <c r="K661">
        <v>1</v>
      </c>
      <c r="L661">
        <v>0</v>
      </c>
      <c r="M661">
        <v>-8056.43</v>
      </c>
      <c r="N661">
        <v>0</v>
      </c>
      <c r="O661">
        <v>0</v>
      </c>
      <c r="P661">
        <v>0</v>
      </c>
      <c r="Q661">
        <v>0</v>
      </c>
    </row>
    <row r="662" spans="1:17" x14ac:dyDescent="0.25">
      <c r="A662" t="s">
        <v>948</v>
      </c>
      <c r="B662" t="s">
        <v>219</v>
      </c>
      <c r="C662" t="s">
        <v>829</v>
      </c>
      <c r="D662" t="s">
        <v>951</v>
      </c>
      <c r="E662" t="s">
        <v>952</v>
      </c>
      <c r="F662" t="s">
        <v>223</v>
      </c>
      <c r="G662">
        <v>0</v>
      </c>
      <c r="H662">
        <v>0</v>
      </c>
      <c r="I662">
        <v>0</v>
      </c>
      <c r="J662" s="9">
        <v>-16112.86</v>
      </c>
      <c r="K662">
        <v>1</v>
      </c>
      <c r="L662">
        <v>0</v>
      </c>
      <c r="M662">
        <v>16112.86</v>
      </c>
      <c r="N662">
        <v>0</v>
      </c>
      <c r="O662">
        <v>0</v>
      </c>
      <c r="P662">
        <v>0</v>
      </c>
      <c r="Q662">
        <v>0</v>
      </c>
    </row>
    <row r="663" spans="1:17" x14ac:dyDescent="0.25">
      <c r="A663" t="s">
        <v>948</v>
      </c>
      <c r="B663" t="s">
        <v>219</v>
      </c>
      <c r="C663" t="s">
        <v>263</v>
      </c>
      <c r="D663" t="s">
        <v>264</v>
      </c>
      <c r="E663" t="s">
        <v>265</v>
      </c>
      <c r="F663" t="s">
        <v>223</v>
      </c>
      <c r="G663">
        <v>0</v>
      </c>
      <c r="H663">
        <v>0</v>
      </c>
      <c r="I663">
        <v>0</v>
      </c>
      <c r="J663" s="9">
        <v>8056.43</v>
      </c>
      <c r="K663">
        <v>1</v>
      </c>
      <c r="L663">
        <v>0</v>
      </c>
      <c r="M663">
        <v>-8056.43</v>
      </c>
      <c r="N663">
        <v>0</v>
      </c>
      <c r="O663">
        <v>0</v>
      </c>
      <c r="P663">
        <v>0</v>
      </c>
      <c r="Q663">
        <v>0</v>
      </c>
    </row>
    <row r="664" spans="1:17" x14ac:dyDescent="0.25">
      <c r="A664" t="s">
        <v>953</v>
      </c>
      <c r="B664" t="s">
        <v>219</v>
      </c>
      <c r="C664" t="s">
        <v>235</v>
      </c>
      <c r="D664" t="s">
        <v>922</v>
      </c>
      <c r="E664" t="s">
        <v>923</v>
      </c>
      <c r="F664" t="s">
        <v>223</v>
      </c>
      <c r="G664">
        <v>-41500</v>
      </c>
      <c r="H664">
        <v>0</v>
      </c>
      <c r="I664">
        <v>0</v>
      </c>
      <c r="J664" s="9">
        <v>0</v>
      </c>
      <c r="K664">
        <v>1</v>
      </c>
      <c r="L664">
        <v>0</v>
      </c>
      <c r="M664">
        <v>0</v>
      </c>
      <c r="N664">
        <v>41500</v>
      </c>
      <c r="O664">
        <v>0</v>
      </c>
      <c r="P664">
        <v>-41500</v>
      </c>
      <c r="Q664">
        <v>0</v>
      </c>
    </row>
    <row r="665" spans="1:17" x14ac:dyDescent="0.25">
      <c r="A665" t="s">
        <v>953</v>
      </c>
      <c r="B665" t="s">
        <v>219</v>
      </c>
      <c r="C665" t="s">
        <v>298</v>
      </c>
      <c r="D665" t="s">
        <v>243</v>
      </c>
      <c r="E665" t="s">
        <v>244</v>
      </c>
      <c r="F665" t="s">
        <v>223</v>
      </c>
      <c r="G665">
        <v>0</v>
      </c>
      <c r="H665">
        <v>0</v>
      </c>
      <c r="I665">
        <v>0</v>
      </c>
      <c r="J665" s="9">
        <v>-21330</v>
      </c>
      <c r="K665">
        <v>1</v>
      </c>
      <c r="L665">
        <v>0</v>
      </c>
      <c r="M665">
        <v>21330</v>
      </c>
      <c r="N665">
        <v>0</v>
      </c>
      <c r="O665">
        <v>0</v>
      </c>
      <c r="P665">
        <v>0</v>
      </c>
      <c r="Q665">
        <v>0</v>
      </c>
    </row>
    <row r="666" spans="1:17" x14ac:dyDescent="0.25">
      <c r="A666" t="s">
        <v>953</v>
      </c>
      <c r="B666" t="s">
        <v>219</v>
      </c>
      <c r="C666" t="s">
        <v>245</v>
      </c>
      <c r="D666" t="s">
        <v>246</v>
      </c>
      <c r="E666" t="s">
        <v>247</v>
      </c>
      <c r="F666" t="s">
        <v>223</v>
      </c>
      <c r="G666">
        <v>0</v>
      </c>
      <c r="H666">
        <v>0</v>
      </c>
      <c r="I666">
        <v>0</v>
      </c>
      <c r="J666" s="9">
        <v>10665</v>
      </c>
      <c r="K666">
        <v>1</v>
      </c>
      <c r="L666">
        <v>0</v>
      </c>
      <c r="M666">
        <v>-10665</v>
      </c>
      <c r="N666">
        <v>0</v>
      </c>
      <c r="O666">
        <v>0</v>
      </c>
      <c r="P666">
        <v>0</v>
      </c>
      <c r="Q666">
        <v>0</v>
      </c>
    </row>
    <row r="667" spans="1:17" x14ac:dyDescent="0.25">
      <c r="A667" t="s">
        <v>953</v>
      </c>
      <c r="B667" t="s">
        <v>219</v>
      </c>
      <c r="C667" t="s">
        <v>387</v>
      </c>
      <c r="D667" t="s">
        <v>949</v>
      </c>
      <c r="E667" t="s">
        <v>950</v>
      </c>
      <c r="F667" t="s">
        <v>223</v>
      </c>
      <c r="G667">
        <v>0</v>
      </c>
      <c r="H667">
        <v>0</v>
      </c>
      <c r="I667">
        <v>0</v>
      </c>
      <c r="J667" s="9">
        <v>-21330</v>
      </c>
      <c r="K667">
        <v>1</v>
      </c>
      <c r="L667">
        <v>0</v>
      </c>
      <c r="M667">
        <v>21330</v>
      </c>
      <c r="N667">
        <v>0</v>
      </c>
      <c r="O667">
        <v>0</v>
      </c>
      <c r="P667">
        <v>0</v>
      </c>
      <c r="Q667">
        <v>0</v>
      </c>
    </row>
    <row r="668" spans="1:17" x14ac:dyDescent="0.25">
      <c r="A668" t="s">
        <v>953</v>
      </c>
      <c r="B668" t="s">
        <v>219</v>
      </c>
      <c r="C668" t="s">
        <v>857</v>
      </c>
      <c r="D668" t="s">
        <v>255</v>
      </c>
      <c r="E668" t="s">
        <v>256</v>
      </c>
      <c r="F668" t="s">
        <v>223</v>
      </c>
      <c r="G668">
        <v>0</v>
      </c>
      <c r="H668">
        <v>0</v>
      </c>
      <c r="I668">
        <v>0</v>
      </c>
      <c r="J668" s="9">
        <v>-21330</v>
      </c>
      <c r="K668">
        <v>1</v>
      </c>
      <c r="L668">
        <v>0</v>
      </c>
      <c r="M668">
        <v>21330</v>
      </c>
      <c r="N668">
        <v>0</v>
      </c>
      <c r="O668">
        <v>0</v>
      </c>
      <c r="P668">
        <v>0</v>
      </c>
      <c r="Q668">
        <v>0</v>
      </c>
    </row>
    <row r="669" spans="1:17" x14ac:dyDescent="0.25">
      <c r="A669" t="s">
        <v>953</v>
      </c>
      <c r="B669" t="s">
        <v>219</v>
      </c>
      <c r="C669" t="s">
        <v>257</v>
      </c>
      <c r="D669" t="s">
        <v>258</v>
      </c>
      <c r="E669" t="s">
        <v>259</v>
      </c>
      <c r="F669" t="s">
        <v>223</v>
      </c>
      <c r="G669">
        <v>0</v>
      </c>
      <c r="H669">
        <v>0</v>
      </c>
      <c r="I669">
        <v>0</v>
      </c>
      <c r="J669" s="9">
        <v>21330</v>
      </c>
      <c r="K669">
        <v>1</v>
      </c>
      <c r="L669">
        <v>0</v>
      </c>
      <c r="M669">
        <v>-21330</v>
      </c>
      <c r="N669">
        <v>0</v>
      </c>
      <c r="O669">
        <v>0</v>
      </c>
      <c r="P669">
        <v>0</v>
      </c>
      <c r="Q669">
        <v>0</v>
      </c>
    </row>
    <row r="670" spans="1:17" x14ac:dyDescent="0.25">
      <c r="A670" t="s">
        <v>953</v>
      </c>
      <c r="B670" t="s">
        <v>219</v>
      </c>
      <c r="C670" t="s">
        <v>929</v>
      </c>
      <c r="D670" t="s">
        <v>938</v>
      </c>
      <c r="E670" t="s">
        <v>939</v>
      </c>
      <c r="F670" t="s">
        <v>223</v>
      </c>
      <c r="G670">
        <v>0</v>
      </c>
      <c r="H670">
        <v>0</v>
      </c>
      <c r="I670">
        <v>0</v>
      </c>
      <c r="J670" s="9">
        <v>-22039</v>
      </c>
      <c r="K670">
        <v>1</v>
      </c>
      <c r="L670">
        <v>0</v>
      </c>
      <c r="M670">
        <v>22039</v>
      </c>
      <c r="N670">
        <v>0</v>
      </c>
      <c r="O670">
        <v>0</v>
      </c>
      <c r="P670">
        <v>0</v>
      </c>
      <c r="Q670">
        <v>0</v>
      </c>
    </row>
    <row r="671" spans="1:17" x14ac:dyDescent="0.25">
      <c r="A671" t="s">
        <v>953</v>
      </c>
      <c r="B671" t="s">
        <v>219</v>
      </c>
      <c r="C671" t="s">
        <v>263</v>
      </c>
      <c r="D671" t="s">
        <v>264</v>
      </c>
      <c r="E671" t="s">
        <v>265</v>
      </c>
      <c r="F671" t="s">
        <v>223</v>
      </c>
      <c r="G671">
        <v>0</v>
      </c>
      <c r="H671">
        <v>0</v>
      </c>
      <c r="I671">
        <v>0</v>
      </c>
      <c r="J671" s="9">
        <v>11019.5</v>
      </c>
      <c r="K671">
        <v>1</v>
      </c>
      <c r="L671">
        <v>0</v>
      </c>
      <c r="M671">
        <v>-11019.5</v>
      </c>
      <c r="N671">
        <v>0</v>
      </c>
      <c r="O671">
        <v>0</v>
      </c>
      <c r="P671">
        <v>0</v>
      </c>
      <c r="Q671">
        <v>0</v>
      </c>
    </row>
    <row r="672" spans="1:17" x14ac:dyDescent="0.25">
      <c r="A672" t="s">
        <v>954</v>
      </c>
      <c r="B672" t="s">
        <v>219</v>
      </c>
      <c r="C672" t="s">
        <v>235</v>
      </c>
      <c r="D672" t="s">
        <v>922</v>
      </c>
      <c r="E672" t="s">
        <v>923</v>
      </c>
      <c r="F672" t="s">
        <v>223</v>
      </c>
      <c r="G672">
        <v>-55000</v>
      </c>
      <c r="H672">
        <v>0</v>
      </c>
      <c r="I672">
        <v>0</v>
      </c>
      <c r="J672" s="9">
        <v>0</v>
      </c>
      <c r="K672">
        <v>1</v>
      </c>
      <c r="L672">
        <v>0</v>
      </c>
      <c r="M672">
        <v>0</v>
      </c>
      <c r="N672">
        <v>55000</v>
      </c>
      <c r="O672">
        <v>0</v>
      </c>
      <c r="P672">
        <v>-55000</v>
      </c>
      <c r="Q672">
        <v>0</v>
      </c>
    </row>
    <row r="673" spans="1:17" x14ac:dyDescent="0.25">
      <c r="A673" t="s">
        <v>954</v>
      </c>
      <c r="B673" t="s">
        <v>219</v>
      </c>
      <c r="C673" t="s">
        <v>317</v>
      </c>
      <c r="D673" t="s">
        <v>479</v>
      </c>
      <c r="E673" t="s">
        <v>480</v>
      </c>
      <c r="F673" t="s">
        <v>223</v>
      </c>
      <c r="G673">
        <v>0</v>
      </c>
      <c r="H673">
        <v>0</v>
      </c>
      <c r="I673">
        <v>0</v>
      </c>
      <c r="J673" s="9">
        <v>-3652.39</v>
      </c>
      <c r="K673">
        <v>1</v>
      </c>
      <c r="L673">
        <v>0</v>
      </c>
      <c r="M673">
        <v>3652.39</v>
      </c>
      <c r="N673">
        <v>0</v>
      </c>
      <c r="O673">
        <v>0</v>
      </c>
      <c r="P673">
        <v>0</v>
      </c>
      <c r="Q673">
        <v>0</v>
      </c>
    </row>
    <row r="674" spans="1:17" x14ac:dyDescent="0.25">
      <c r="A674" t="s">
        <v>954</v>
      </c>
      <c r="B674" t="s">
        <v>219</v>
      </c>
      <c r="C674" t="s">
        <v>314</v>
      </c>
      <c r="D674" t="s">
        <v>481</v>
      </c>
      <c r="E674" t="s">
        <v>482</v>
      </c>
      <c r="F674" t="s">
        <v>223</v>
      </c>
      <c r="G674">
        <v>0</v>
      </c>
      <c r="H674">
        <v>0</v>
      </c>
      <c r="I674">
        <v>0</v>
      </c>
      <c r="J674" s="9">
        <v>-67698.289999999994</v>
      </c>
      <c r="K674">
        <v>1</v>
      </c>
      <c r="L674">
        <v>0</v>
      </c>
      <c r="M674">
        <v>67698.289999999994</v>
      </c>
      <c r="N674">
        <v>0</v>
      </c>
      <c r="O674">
        <v>0</v>
      </c>
      <c r="P674">
        <v>0</v>
      </c>
      <c r="Q674">
        <v>0</v>
      </c>
    </row>
    <row r="675" spans="1:17" x14ac:dyDescent="0.25">
      <c r="A675" t="s">
        <v>954</v>
      </c>
      <c r="B675" t="s">
        <v>219</v>
      </c>
      <c r="C675" t="s">
        <v>245</v>
      </c>
      <c r="D675" t="s">
        <v>246</v>
      </c>
      <c r="E675" t="s">
        <v>247</v>
      </c>
      <c r="F675" t="s">
        <v>223</v>
      </c>
      <c r="G675">
        <v>0</v>
      </c>
      <c r="H675">
        <v>0</v>
      </c>
      <c r="I675">
        <v>0</v>
      </c>
      <c r="J675" s="9">
        <v>33849.15</v>
      </c>
      <c r="K675">
        <v>1</v>
      </c>
      <c r="L675">
        <v>0</v>
      </c>
      <c r="M675">
        <v>-33849.15</v>
      </c>
      <c r="N675">
        <v>0</v>
      </c>
      <c r="O675">
        <v>0</v>
      </c>
      <c r="P675">
        <v>0</v>
      </c>
      <c r="Q675">
        <v>0</v>
      </c>
    </row>
    <row r="676" spans="1:17" x14ac:dyDescent="0.25">
      <c r="A676" t="s">
        <v>954</v>
      </c>
      <c r="B676" t="s">
        <v>219</v>
      </c>
      <c r="C676" t="s">
        <v>361</v>
      </c>
      <c r="D676" t="s">
        <v>913</v>
      </c>
      <c r="E676" t="s">
        <v>914</v>
      </c>
      <c r="F676" t="s">
        <v>223</v>
      </c>
      <c r="G676">
        <v>0</v>
      </c>
      <c r="H676">
        <v>0</v>
      </c>
      <c r="I676">
        <v>0</v>
      </c>
      <c r="J676" s="9">
        <v>3652.39</v>
      </c>
      <c r="K676">
        <v>1</v>
      </c>
      <c r="L676">
        <v>0</v>
      </c>
      <c r="M676">
        <v>-3652.39</v>
      </c>
      <c r="N676">
        <v>0</v>
      </c>
      <c r="O676">
        <v>0</v>
      </c>
      <c r="P676">
        <v>0</v>
      </c>
      <c r="Q676">
        <v>0</v>
      </c>
    </row>
    <row r="677" spans="1:17" x14ac:dyDescent="0.25">
      <c r="A677" t="s">
        <v>954</v>
      </c>
      <c r="B677" t="s">
        <v>219</v>
      </c>
      <c r="C677" t="s">
        <v>929</v>
      </c>
      <c r="D677" t="s">
        <v>938</v>
      </c>
      <c r="E677" t="s">
        <v>939</v>
      </c>
      <c r="F677" t="s">
        <v>223</v>
      </c>
      <c r="G677">
        <v>0</v>
      </c>
      <c r="H677">
        <v>0</v>
      </c>
      <c r="I677">
        <v>0</v>
      </c>
      <c r="J677" s="9">
        <v>-3652.39</v>
      </c>
      <c r="K677">
        <v>1</v>
      </c>
      <c r="L677">
        <v>0</v>
      </c>
      <c r="M677">
        <v>3652.39</v>
      </c>
      <c r="N677">
        <v>0</v>
      </c>
      <c r="O677">
        <v>0</v>
      </c>
      <c r="P677">
        <v>0</v>
      </c>
      <c r="Q677">
        <v>0</v>
      </c>
    </row>
    <row r="678" spans="1:17" x14ac:dyDescent="0.25">
      <c r="A678" t="s">
        <v>955</v>
      </c>
      <c r="B678" t="s">
        <v>219</v>
      </c>
      <c r="C678" t="s">
        <v>235</v>
      </c>
      <c r="D678" t="s">
        <v>922</v>
      </c>
      <c r="E678" t="s">
        <v>923</v>
      </c>
      <c r="F678" t="s">
        <v>223</v>
      </c>
      <c r="G678">
        <v>-104000</v>
      </c>
      <c r="H678">
        <v>0</v>
      </c>
      <c r="I678">
        <v>0</v>
      </c>
      <c r="J678" s="9">
        <v>0</v>
      </c>
      <c r="K678">
        <v>1</v>
      </c>
      <c r="L678">
        <v>0</v>
      </c>
      <c r="M678">
        <v>0</v>
      </c>
      <c r="N678">
        <v>104000</v>
      </c>
      <c r="O678">
        <v>0</v>
      </c>
      <c r="P678">
        <v>-104000</v>
      </c>
      <c r="Q678">
        <v>0</v>
      </c>
    </row>
    <row r="679" spans="1:17" x14ac:dyDescent="0.25">
      <c r="A679" t="s">
        <v>955</v>
      </c>
      <c r="B679" t="s">
        <v>219</v>
      </c>
      <c r="C679" t="s">
        <v>320</v>
      </c>
      <c r="D679" t="s">
        <v>941</v>
      </c>
      <c r="E679" t="s">
        <v>942</v>
      </c>
      <c r="F679" t="s">
        <v>223</v>
      </c>
      <c r="G679">
        <v>0</v>
      </c>
      <c r="H679">
        <v>0</v>
      </c>
      <c r="I679">
        <v>0</v>
      </c>
      <c r="J679" s="9">
        <v>-52147.87</v>
      </c>
      <c r="K679">
        <v>1</v>
      </c>
      <c r="L679">
        <v>0</v>
      </c>
      <c r="M679">
        <v>52147.87</v>
      </c>
      <c r="N679">
        <v>0</v>
      </c>
      <c r="O679">
        <v>0</v>
      </c>
      <c r="P679">
        <v>0</v>
      </c>
      <c r="Q679">
        <v>0</v>
      </c>
    </row>
    <row r="680" spans="1:17" x14ac:dyDescent="0.25">
      <c r="A680" t="s">
        <v>955</v>
      </c>
      <c r="B680" t="s">
        <v>219</v>
      </c>
      <c r="C680" t="s">
        <v>245</v>
      </c>
      <c r="D680" t="s">
        <v>246</v>
      </c>
      <c r="E680" t="s">
        <v>247</v>
      </c>
      <c r="F680" t="s">
        <v>223</v>
      </c>
      <c r="G680">
        <v>0</v>
      </c>
      <c r="H680">
        <v>0</v>
      </c>
      <c r="I680">
        <v>0</v>
      </c>
      <c r="J680" s="9">
        <v>26073.94</v>
      </c>
      <c r="K680">
        <v>1</v>
      </c>
      <c r="L680">
        <v>0</v>
      </c>
      <c r="M680">
        <v>-26073.94</v>
      </c>
      <c r="N680">
        <v>0</v>
      </c>
      <c r="O680">
        <v>0</v>
      </c>
      <c r="P680">
        <v>0</v>
      </c>
      <c r="Q680">
        <v>0</v>
      </c>
    </row>
    <row r="681" spans="1:17" x14ac:dyDescent="0.25">
      <c r="A681" t="s">
        <v>955</v>
      </c>
      <c r="B681" t="s">
        <v>219</v>
      </c>
      <c r="C681" t="s">
        <v>943</v>
      </c>
      <c r="D681" t="s">
        <v>249</v>
      </c>
      <c r="E681" t="s">
        <v>250</v>
      </c>
      <c r="F681" t="s">
        <v>223</v>
      </c>
      <c r="G681">
        <v>0</v>
      </c>
      <c r="H681">
        <v>0</v>
      </c>
      <c r="I681">
        <v>0</v>
      </c>
      <c r="J681" s="9">
        <v>-52147.87</v>
      </c>
      <c r="K681">
        <v>1</v>
      </c>
      <c r="L681">
        <v>0</v>
      </c>
      <c r="M681">
        <v>52147.87</v>
      </c>
      <c r="N681">
        <v>0</v>
      </c>
      <c r="O681">
        <v>0</v>
      </c>
      <c r="P681">
        <v>0</v>
      </c>
      <c r="Q681">
        <v>0</v>
      </c>
    </row>
    <row r="682" spans="1:17" x14ac:dyDescent="0.25">
      <c r="A682" t="s">
        <v>955</v>
      </c>
      <c r="B682" t="s">
        <v>219</v>
      </c>
      <c r="C682" t="s">
        <v>251</v>
      </c>
      <c r="D682" t="s">
        <v>252</v>
      </c>
      <c r="E682" t="s">
        <v>253</v>
      </c>
      <c r="F682" t="s">
        <v>223</v>
      </c>
      <c r="G682">
        <v>0</v>
      </c>
      <c r="H682">
        <v>0</v>
      </c>
      <c r="I682">
        <v>0</v>
      </c>
      <c r="J682" s="9">
        <v>26073.94</v>
      </c>
      <c r="K682">
        <v>1</v>
      </c>
      <c r="L682">
        <v>0</v>
      </c>
      <c r="M682">
        <v>-26073.94</v>
      </c>
      <c r="N682">
        <v>0</v>
      </c>
      <c r="O682">
        <v>0</v>
      </c>
      <c r="P682">
        <v>0</v>
      </c>
      <c r="Q682">
        <v>0</v>
      </c>
    </row>
    <row r="683" spans="1:17" x14ac:dyDescent="0.25">
      <c r="A683" t="s">
        <v>955</v>
      </c>
      <c r="B683" t="s">
        <v>219</v>
      </c>
      <c r="C683" t="s">
        <v>777</v>
      </c>
      <c r="D683" t="s">
        <v>255</v>
      </c>
      <c r="E683" t="s">
        <v>256</v>
      </c>
      <c r="F683" t="s">
        <v>223</v>
      </c>
      <c r="G683">
        <v>0</v>
      </c>
      <c r="H683">
        <v>0</v>
      </c>
      <c r="I683">
        <v>0</v>
      </c>
      <c r="J683" s="9">
        <v>-52147.87</v>
      </c>
      <c r="K683">
        <v>1</v>
      </c>
      <c r="L683">
        <v>0</v>
      </c>
      <c r="M683">
        <v>52147.87</v>
      </c>
      <c r="N683">
        <v>0</v>
      </c>
      <c r="O683">
        <v>0</v>
      </c>
      <c r="P683">
        <v>0</v>
      </c>
      <c r="Q683">
        <v>0</v>
      </c>
    </row>
    <row r="684" spans="1:17" x14ac:dyDescent="0.25">
      <c r="A684" t="s">
        <v>955</v>
      </c>
      <c r="B684" t="s">
        <v>219</v>
      </c>
      <c r="C684" t="s">
        <v>257</v>
      </c>
      <c r="D684" t="s">
        <v>258</v>
      </c>
      <c r="E684" t="s">
        <v>259</v>
      </c>
      <c r="F684" t="s">
        <v>223</v>
      </c>
      <c r="G684">
        <v>0</v>
      </c>
      <c r="H684">
        <v>0</v>
      </c>
      <c r="I684">
        <v>0</v>
      </c>
      <c r="J684" s="9">
        <v>26073.94</v>
      </c>
      <c r="K684">
        <v>1</v>
      </c>
      <c r="L684">
        <v>0</v>
      </c>
      <c r="M684">
        <v>-26073.94</v>
      </c>
      <c r="N684">
        <v>0</v>
      </c>
      <c r="O684">
        <v>0</v>
      </c>
      <c r="P684">
        <v>0</v>
      </c>
      <c r="Q684">
        <v>0</v>
      </c>
    </row>
    <row r="685" spans="1:17" x14ac:dyDescent="0.25">
      <c r="A685" t="s">
        <v>955</v>
      </c>
      <c r="B685" t="s">
        <v>219</v>
      </c>
      <c r="C685" t="s">
        <v>944</v>
      </c>
      <c r="D685" t="s">
        <v>945</v>
      </c>
      <c r="E685" t="s">
        <v>946</v>
      </c>
      <c r="F685" t="s">
        <v>223</v>
      </c>
      <c r="G685">
        <v>0</v>
      </c>
      <c r="H685">
        <v>0</v>
      </c>
      <c r="I685">
        <v>0</v>
      </c>
      <c r="J685" s="9">
        <v>-52147.87</v>
      </c>
      <c r="K685">
        <v>1</v>
      </c>
      <c r="L685">
        <v>0</v>
      </c>
      <c r="M685">
        <v>52147.87</v>
      </c>
      <c r="N685">
        <v>0</v>
      </c>
      <c r="O685">
        <v>0</v>
      </c>
      <c r="P685">
        <v>0</v>
      </c>
      <c r="Q685">
        <v>0</v>
      </c>
    </row>
    <row r="686" spans="1:17" x14ac:dyDescent="0.25">
      <c r="A686" t="s">
        <v>955</v>
      </c>
      <c r="B686" t="s">
        <v>219</v>
      </c>
      <c r="C686" t="s">
        <v>263</v>
      </c>
      <c r="D686" t="s">
        <v>264</v>
      </c>
      <c r="E686" t="s">
        <v>265</v>
      </c>
      <c r="F686" t="s">
        <v>223</v>
      </c>
      <c r="G686">
        <v>0</v>
      </c>
      <c r="H686">
        <v>0</v>
      </c>
      <c r="I686">
        <v>0</v>
      </c>
      <c r="J686" s="9">
        <v>26073.94</v>
      </c>
      <c r="K686">
        <v>1</v>
      </c>
      <c r="L686">
        <v>0</v>
      </c>
      <c r="M686">
        <v>-26073.94</v>
      </c>
      <c r="N686">
        <v>0</v>
      </c>
      <c r="O686">
        <v>0</v>
      </c>
      <c r="P686">
        <v>0</v>
      </c>
      <c r="Q686">
        <v>0</v>
      </c>
    </row>
    <row r="687" spans="1:17" x14ac:dyDescent="0.25">
      <c r="A687" t="s">
        <v>956</v>
      </c>
      <c r="B687" t="s">
        <v>219</v>
      </c>
      <c r="C687" t="s">
        <v>235</v>
      </c>
      <c r="D687" t="s">
        <v>922</v>
      </c>
      <c r="E687" t="s">
        <v>923</v>
      </c>
      <c r="F687" t="s">
        <v>223</v>
      </c>
      <c r="G687">
        <v>-1700</v>
      </c>
      <c r="H687">
        <v>0</v>
      </c>
      <c r="I687">
        <v>0</v>
      </c>
      <c r="J687" s="9">
        <v>0</v>
      </c>
      <c r="K687">
        <v>1</v>
      </c>
      <c r="L687">
        <v>0</v>
      </c>
      <c r="M687">
        <v>0</v>
      </c>
      <c r="N687">
        <v>1700</v>
      </c>
      <c r="O687">
        <v>0</v>
      </c>
      <c r="P687">
        <v>-1700</v>
      </c>
      <c r="Q687">
        <v>0</v>
      </c>
    </row>
    <row r="688" spans="1:17" x14ac:dyDescent="0.25">
      <c r="A688" t="s">
        <v>956</v>
      </c>
      <c r="B688" t="s">
        <v>219</v>
      </c>
      <c r="C688" t="s">
        <v>487</v>
      </c>
      <c r="D688" t="s">
        <v>243</v>
      </c>
      <c r="E688" t="s">
        <v>244</v>
      </c>
      <c r="F688" t="s">
        <v>223</v>
      </c>
      <c r="G688">
        <v>0</v>
      </c>
      <c r="H688">
        <v>0</v>
      </c>
      <c r="I688">
        <v>0</v>
      </c>
      <c r="J688" s="9">
        <v>-853.08</v>
      </c>
      <c r="K688">
        <v>1</v>
      </c>
      <c r="L688">
        <v>0</v>
      </c>
      <c r="M688">
        <v>853.08</v>
      </c>
      <c r="N688">
        <v>0</v>
      </c>
      <c r="O688">
        <v>0</v>
      </c>
      <c r="P688">
        <v>0</v>
      </c>
      <c r="Q688">
        <v>0</v>
      </c>
    </row>
    <row r="689" spans="1:17" x14ac:dyDescent="0.25">
      <c r="A689" t="s">
        <v>956</v>
      </c>
      <c r="B689" t="s">
        <v>219</v>
      </c>
      <c r="C689" t="s">
        <v>245</v>
      </c>
      <c r="D689" t="s">
        <v>246</v>
      </c>
      <c r="E689" t="s">
        <v>247</v>
      </c>
      <c r="F689" t="s">
        <v>223</v>
      </c>
      <c r="G689">
        <v>0</v>
      </c>
      <c r="H689">
        <v>0</v>
      </c>
      <c r="I689">
        <v>0</v>
      </c>
      <c r="J689" s="9">
        <v>426.54</v>
      </c>
      <c r="K689">
        <v>1</v>
      </c>
      <c r="L689">
        <v>0</v>
      </c>
      <c r="M689">
        <v>-426.54</v>
      </c>
      <c r="N689">
        <v>0</v>
      </c>
      <c r="O689">
        <v>0</v>
      </c>
      <c r="P689">
        <v>0</v>
      </c>
      <c r="Q689">
        <v>0</v>
      </c>
    </row>
    <row r="690" spans="1:17" x14ac:dyDescent="0.25">
      <c r="A690" t="s">
        <v>956</v>
      </c>
      <c r="B690" t="s">
        <v>219</v>
      </c>
      <c r="C690" t="s">
        <v>251</v>
      </c>
      <c r="D690" t="s">
        <v>252</v>
      </c>
      <c r="E690" t="s">
        <v>253</v>
      </c>
      <c r="F690" t="s">
        <v>223</v>
      </c>
      <c r="G690">
        <v>0</v>
      </c>
      <c r="H690">
        <v>0</v>
      </c>
      <c r="I690">
        <v>0</v>
      </c>
      <c r="J690" s="9">
        <v>426.54</v>
      </c>
      <c r="K690">
        <v>1</v>
      </c>
      <c r="L690">
        <v>0</v>
      </c>
      <c r="M690">
        <v>-426.54</v>
      </c>
      <c r="N690">
        <v>0</v>
      </c>
      <c r="O690">
        <v>0</v>
      </c>
      <c r="P690">
        <v>0</v>
      </c>
      <c r="Q690">
        <v>0</v>
      </c>
    </row>
    <row r="691" spans="1:17" x14ac:dyDescent="0.25">
      <c r="A691" t="s">
        <v>956</v>
      </c>
      <c r="B691" t="s">
        <v>219</v>
      </c>
      <c r="C691" t="s">
        <v>459</v>
      </c>
      <c r="D691" t="s">
        <v>721</v>
      </c>
      <c r="E691" t="s">
        <v>722</v>
      </c>
      <c r="F691" t="s">
        <v>223</v>
      </c>
      <c r="G691">
        <v>0</v>
      </c>
      <c r="H691">
        <v>0</v>
      </c>
      <c r="I691">
        <v>0</v>
      </c>
      <c r="J691" s="9">
        <v>-853.08</v>
      </c>
      <c r="K691">
        <v>1</v>
      </c>
      <c r="L691">
        <v>0</v>
      </c>
      <c r="M691">
        <v>853.08</v>
      </c>
      <c r="N691">
        <v>0</v>
      </c>
      <c r="O691">
        <v>0</v>
      </c>
      <c r="P691">
        <v>0</v>
      </c>
      <c r="Q691">
        <v>0</v>
      </c>
    </row>
    <row r="692" spans="1:17" x14ac:dyDescent="0.25">
      <c r="A692" t="s">
        <v>956</v>
      </c>
      <c r="B692" t="s">
        <v>219</v>
      </c>
      <c r="C692" t="s">
        <v>257</v>
      </c>
      <c r="D692" t="s">
        <v>258</v>
      </c>
      <c r="E692" t="s">
        <v>259</v>
      </c>
      <c r="F692" t="s">
        <v>223</v>
      </c>
      <c r="G692">
        <v>0</v>
      </c>
      <c r="H692">
        <v>0</v>
      </c>
      <c r="I692">
        <v>0</v>
      </c>
      <c r="J692" s="9">
        <v>426.54</v>
      </c>
      <c r="K692">
        <v>1</v>
      </c>
      <c r="L692">
        <v>0</v>
      </c>
      <c r="M692">
        <v>-426.54</v>
      </c>
      <c r="N692">
        <v>0</v>
      </c>
      <c r="O692">
        <v>0</v>
      </c>
      <c r="P692">
        <v>0</v>
      </c>
      <c r="Q692">
        <v>0</v>
      </c>
    </row>
    <row r="693" spans="1:17" x14ac:dyDescent="0.25">
      <c r="A693" t="s">
        <v>957</v>
      </c>
      <c r="B693" t="s">
        <v>219</v>
      </c>
      <c r="C693" t="s">
        <v>235</v>
      </c>
      <c r="D693" t="s">
        <v>922</v>
      </c>
      <c r="E693" t="s">
        <v>923</v>
      </c>
      <c r="F693" t="s">
        <v>223</v>
      </c>
      <c r="G693">
        <v>-46500</v>
      </c>
      <c r="H693">
        <v>0</v>
      </c>
      <c r="I693">
        <v>0</v>
      </c>
      <c r="J693" s="9">
        <v>0</v>
      </c>
      <c r="K693">
        <v>1</v>
      </c>
      <c r="L693">
        <v>0</v>
      </c>
      <c r="M693">
        <v>0</v>
      </c>
      <c r="N693">
        <v>46500</v>
      </c>
      <c r="O693">
        <v>0</v>
      </c>
      <c r="P693">
        <v>-46500</v>
      </c>
      <c r="Q693">
        <v>0</v>
      </c>
    </row>
    <row r="694" spans="1:17" x14ac:dyDescent="0.25">
      <c r="A694" t="s">
        <v>957</v>
      </c>
      <c r="B694" t="s">
        <v>219</v>
      </c>
      <c r="C694" t="s">
        <v>245</v>
      </c>
      <c r="D694" t="s">
        <v>958</v>
      </c>
      <c r="E694" t="s">
        <v>959</v>
      </c>
      <c r="F694" t="s">
        <v>223</v>
      </c>
      <c r="G694">
        <v>0</v>
      </c>
      <c r="H694">
        <v>0</v>
      </c>
      <c r="I694">
        <v>0</v>
      </c>
      <c r="J694" s="9">
        <v>-24847.119999999999</v>
      </c>
      <c r="K694">
        <v>1</v>
      </c>
      <c r="L694">
        <v>0</v>
      </c>
      <c r="M694">
        <v>24847.119999999999</v>
      </c>
      <c r="N694">
        <v>0</v>
      </c>
      <c r="O694">
        <v>0</v>
      </c>
      <c r="P694">
        <v>0</v>
      </c>
      <c r="Q694">
        <v>0</v>
      </c>
    </row>
    <row r="695" spans="1:17" x14ac:dyDescent="0.25">
      <c r="A695" t="s">
        <v>957</v>
      </c>
      <c r="B695" t="s">
        <v>219</v>
      </c>
      <c r="C695" t="s">
        <v>926</v>
      </c>
      <c r="D695" t="s">
        <v>958</v>
      </c>
      <c r="E695" t="s">
        <v>959</v>
      </c>
      <c r="F695" t="s">
        <v>223</v>
      </c>
      <c r="G695">
        <v>0</v>
      </c>
      <c r="H695">
        <v>0</v>
      </c>
      <c r="I695">
        <v>0</v>
      </c>
      <c r="J695" s="9">
        <v>-24847.119999999999</v>
      </c>
      <c r="K695">
        <v>1</v>
      </c>
      <c r="L695">
        <v>0</v>
      </c>
      <c r="M695">
        <v>24847.119999999999</v>
      </c>
      <c r="N695">
        <v>0</v>
      </c>
      <c r="O695">
        <v>0</v>
      </c>
      <c r="P695">
        <v>0</v>
      </c>
      <c r="Q695">
        <v>0</v>
      </c>
    </row>
    <row r="696" spans="1:17" x14ac:dyDescent="0.25">
      <c r="A696" t="s">
        <v>957</v>
      </c>
      <c r="B696" t="s">
        <v>219</v>
      </c>
      <c r="C696" t="s">
        <v>245</v>
      </c>
      <c r="D696" t="s">
        <v>246</v>
      </c>
      <c r="E696" t="s">
        <v>247</v>
      </c>
      <c r="F696" t="s">
        <v>223</v>
      </c>
      <c r="G696">
        <v>0</v>
      </c>
      <c r="H696">
        <v>0</v>
      </c>
      <c r="I696">
        <v>0</v>
      </c>
      <c r="J696" s="9">
        <v>12423.56</v>
      </c>
      <c r="K696">
        <v>1</v>
      </c>
      <c r="L696">
        <v>0</v>
      </c>
      <c r="M696">
        <v>-12423.56</v>
      </c>
      <c r="N696">
        <v>0</v>
      </c>
      <c r="O696">
        <v>0</v>
      </c>
      <c r="P696">
        <v>0</v>
      </c>
      <c r="Q696">
        <v>0</v>
      </c>
    </row>
    <row r="697" spans="1:17" x14ac:dyDescent="0.25">
      <c r="A697" t="s">
        <v>957</v>
      </c>
      <c r="B697" t="s">
        <v>219</v>
      </c>
      <c r="C697" t="s">
        <v>251</v>
      </c>
      <c r="D697" t="s">
        <v>252</v>
      </c>
      <c r="E697" t="s">
        <v>253</v>
      </c>
      <c r="F697" t="s">
        <v>223</v>
      </c>
      <c r="G697">
        <v>0</v>
      </c>
      <c r="H697">
        <v>0</v>
      </c>
      <c r="I697">
        <v>0</v>
      </c>
      <c r="J697" s="9">
        <v>12423.56</v>
      </c>
      <c r="K697">
        <v>1</v>
      </c>
      <c r="L697">
        <v>0</v>
      </c>
      <c r="M697">
        <v>-12423.56</v>
      </c>
      <c r="N697">
        <v>0</v>
      </c>
      <c r="O697">
        <v>0</v>
      </c>
      <c r="P697">
        <v>0</v>
      </c>
      <c r="Q697">
        <v>0</v>
      </c>
    </row>
    <row r="698" spans="1:17" x14ac:dyDescent="0.25">
      <c r="A698" t="s">
        <v>957</v>
      </c>
      <c r="B698" t="s">
        <v>219</v>
      </c>
      <c r="C698" t="s">
        <v>857</v>
      </c>
      <c r="D698" t="s">
        <v>927</v>
      </c>
      <c r="E698" t="s">
        <v>928</v>
      </c>
      <c r="F698" t="s">
        <v>223</v>
      </c>
      <c r="G698">
        <v>0</v>
      </c>
      <c r="H698">
        <v>0</v>
      </c>
      <c r="I698">
        <v>0</v>
      </c>
      <c r="J698" s="9">
        <v>-24847.17</v>
      </c>
      <c r="K698">
        <v>1</v>
      </c>
      <c r="L698">
        <v>0</v>
      </c>
      <c r="M698">
        <v>24847.17</v>
      </c>
      <c r="N698">
        <v>0</v>
      </c>
      <c r="O698">
        <v>0</v>
      </c>
      <c r="P698">
        <v>0</v>
      </c>
      <c r="Q698">
        <v>0</v>
      </c>
    </row>
    <row r="699" spans="1:17" x14ac:dyDescent="0.25">
      <c r="A699" t="s">
        <v>957</v>
      </c>
      <c r="B699" t="s">
        <v>219</v>
      </c>
      <c r="C699" t="s">
        <v>257</v>
      </c>
      <c r="D699" t="s">
        <v>258</v>
      </c>
      <c r="E699" t="s">
        <v>259</v>
      </c>
      <c r="F699" t="s">
        <v>223</v>
      </c>
      <c r="G699">
        <v>0</v>
      </c>
      <c r="H699">
        <v>0</v>
      </c>
      <c r="I699">
        <v>0</v>
      </c>
      <c r="J699" s="9">
        <v>12423.58</v>
      </c>
      <c r="K699">
        <v>1</v>
      </c>
      <c r="L699">
        <v>0</v>
      </c>
      <c r="M699">
        <v>-12423.58</v>
      </c>
      <c r="N699">
        <v>0</v>
      </c>
      <c r="O699">
        <v>0</v>
      </c>
      <c r="P699">
        <v>0</v>
      </c>
      <c r="Q699">
        <v>0</v>
      </c>
    </row>
    <row r="700" spans="1:17" x14ac:dyDescent="0.25">
      <c r="A700" t="s">
        <v>957</v>
      </c>
      <c r="B700" t="s">
        <v>219</v>
      </c>
      <c r="C700" t="s">
        <v>929</v>
      </c>
      <c r="D700" t="s">
        <v>930</v>
      </c>
      <c r="E700" t="s">
        <v>931</v>
      </c>
      <c r="F700" t="s">
        <v>223</v>
      </c>
      <c r="G700">
        <v>0</v>
      </c>
      <c r="H700">
        <v>0</v>
      </c>
      <c r="I700">
        <v>0</v>
      </c>
      <c r="J700" s="9">
        <v>-24847.17</v>
      </c>
      <c r="K700">
        <v>1</v>
      </c>
      <c r="L700">
        <v>0</v>
      </c>
      <c r="M700">
        <v>24847.17</v>
      </c>
      <c r="N700">
        <v>0</v>
      </c>
      <c r="O700">
        <v>0</v>
      </c>
      <c r="P700">
        <v>0</v>
      </c>
      <c r="Q700">
        <v>0</v>
      </c>
    </row>
    <row r="701" spans="1:17" x14ac:dyDescent="0.25">
      <c r="A701" t="s">
        <v>957</v>
      </c>
      <c r="B701" t="s">
        <v>219</v>
      </c>
      <c r="C701" t="s">
        <v>263</v>
      </c>
      <c r="D701" t="s">
        <v>264</v>
      </c>
      <c r="E701" t="s">
        <v>265</v>
      </c>
      <c r="F701" t="s">
        <v>223</v>
      </c>
      <c r="G701">
        <v>0</v>
      </c>
      <c r="H701">
        <v>0</v>
      </c>
      <c r="I701">
        <v>0</v>
      </c>
      <c r="J701" s="9">
        <v>12423.59</v>
      </c>
      <c r="K701">
        <v>1</v>
      </c>
      <c r="L701">
        <v>0</v>
      </c>
      <c r="M701">
        <v>-12423.59</v>
      </c>
      <c r="N701">
        <v>0</v>
      </c>
      <c r="O701">
        <v>0</v>
      </c>
      <c r="P701">
        <v>0</v>
      </c>
      <c r="Q701">
        <v>0</v>
      </c>
    </row>
    <row r="702" spans="1:17" x14ac:dyDescent="0.25">
      <c r="A702" t="s">
        <v>960</v>
      </c>
      <c r="B702" t="s">
        <v>219</v>
      </c>
      <c r="C702" t="s">
        <v>235</v>
      </c>
      <c r="D702" t="s">
        <v>961</v>
      </c>
      <c r="E702" t="s">
        <v>962</v>
      </c>
      <c r="F702" t="s">
        <v>223</v>
      </c>
      <c r="G702">
        <v>-10000</v>
      </c>
      <c r="H702">
        <v>0</v>
      </c>
      <c r="I702">
        <v>0</v>
      </c>
      <c r="J702" s="9">
        <v>0</v>
      </c>
      <c r="K702">
        <v>1</v>
      </c>
      <c r="L702">
        <v>0</v>
      </c>
      <c r="M702">
        <v>0</v>
      </c>
      <c r="N702">
        <v>10000</v>
      </c>
      <c r="O702">
        <v>0</v>
      </c>
      <c r="P702">
        <v>-10000</v>
      </c>
      <c r="Q702">
        <v>0</v>
      </c>
    </row>
    <row r="703" spans="1:17" x14ac:dyDescent="0.25">
      <c r="A703" t="s">
        <v>960</v>
      </c>
      <c r="B703" t="s">
        <v>219</v>
      </c>
      <c r="C703" t="s">
        <v>235</v>
      </c>
      <c r="D703" t="s">
        <v>483</v>
      </c>
      <c r="E703" t="s">
        <v>484</v>
      </c>
      <c r="F703" t="s">
        <v>223</v>
      </c>
      <c r="G703">
        <v>0</v>
      </c>
      <c r="H703">
        <v>0</v>
      </c>
      <c r="I703">
        <v>0</v>
      </c>
      <c r="J703" s="9">
        <v>-209.39</v>
      </c>
      <c r="K703">
        <v>1</v>
      </c>
      <c r="L703">
        <v>0</v>
      </c>
      <c r="M703">
        <v>209.39</v>
      </c>
      <c r="N703">
        <v>0</v>
      </c>
      <c r="O703">
        <v>0</v>
      </c>
      <c r="P703">
        <v>0</v>
      </c>
      <c r="Q703">
        <v>0</v>
      </c>
    </row>
    <row r="704" spans="1:17" x14ac:dyDescent="0.25">
      <c r="A704" t="s">
        <v>960</v>
      </c>
      <c r="B704" t="s">
        <v>219</v>
      </c>
      <c r="C704" t="s">
        <v>235</v>
      </c>
      <c r="D704" t="s">
        <v>483</v>
      </c>
      <c r="E704" t="s">
        <v>484</v>
      </c>
      <c r="F704" t="s">
        <v>223</v>
      </c>
      <c r="G704">
        <v>0</v>
      </c>
      <c r="H704">
        <v>0</v>
      </c>
      <c r="I704">
        <v>0</v>
      </c>
      <c r="J704" s="9">
        <v>-71.260000000000005</v>
      </c>
      <c r="K704">
        <v>1</v>
      </c>
      <c r="L704">
        <v>0</v>
      </c>
      <c r="M704">
        <v>71.260000000000005</v>
      </c>
      <c r="N704">
        <v>0</v>
      </c>
      <c r="O704">
        <v>0</v>
      </c>
      <c r="P704">
        <v>0</v>
      </c>
      <c r="Q704">
        <v>0</v>
      </c>
    </row>
    <row r="705" spans="1:17" x14ac:dyDescent="0.25">
      <c r="A705" t="s">
        <v>960</v>
      </c>
      <c r="B705" t="s">
        <v>219</v>
      </c>
      <c r="C705" t="s">
        <v>487</v>
      </c>
      <c r="D705" t="s">
        <v>488</v>
      </c>
      <c r="E705" t="s">
        <v>489</v>
      </c>
      <c r="F705" t="s">
        <v>223</v>
      </c>
      <c r="G705">
        <v>0</v>
      </c>
      <c r="H705">
        <v>0</v>
      </c>
      <c r="I705">
        <v>0</v>
      </c>
      <c r="J705" s="9">
        <v>-212.51</v>
      </c>
      <c r="K705">
        <v>1</v>
      </c>
      <c r="L705">
        <v>0</v>
      </c>
      <c r="M705">
        <v>212.51</v>
      </c>
      <c r="N705">
        <v>0</v>
      </c>
      <c r="O705">
        <v>0</v>
      </c>
      <c r="P705">
        <v>0</v>
      </c>
      <c r="Q705">
        <v>0</v>
      </c>
    </row>
    <row r="706" spans="1:17" x14ac:dyDescent="0.25">
      <c r="A706" t="s">
        <v>960</v>
      </c>
      <c r="B706" t="s">
        <v>219</v>
      </c>
      <c r="C706" t="s">
        <v>487</v>
      </c>
      <c r="D706" t="s">
        <v>490</v>
      </c>
      <c r="E706" t="s">
        <v>491</v>
      </c>
      <c r="F706" t="s">
        <v>223</v>
      </c>
      <c r="G706">
        <v>0</v>
      </c>
      <c r="H706">
        <v>0</v>
      </c>
      <c r="I706">
        <v>0</v>
      </c>
      <c r="J706" s="9">
        <v>-13.4</v>
      </c>
      <c r="K706">
        <v>1</v>
      </c>
      <c r="L706">
        <v>0</v>
      </c>
      <c r="M706">
        <v>13.4</v>
      </c>
      <c r="N706">
        <v>0</v>
      </c>
      <c r="O706">
        <v>0</v>
      </c>
      <c r="P706">
        <v>0</v>
      </c>
      <c r="Q706">
        <v>0</v>
      </c>
    </row>
    <row r="707" spans="1:17" x14ac:dyDescent="0.25">
      <c r="A707" t="s">
        <v>960</v>
      </c>
      <c r="B707" t="s">
        <v>219</v>
      </c>
      <c r="C707" t="s">
        <v>487</v>
      </c>
      <c r="D707" t="s">
        <v>494</v>
      </c>
      <c r="E707" t="s">
        <v>495</v>
      </c>
      <c r="F707" t="s">
        <v>223</v>
      </c>
      <c r="G707">
        <v>0</v>
      </c>
      <c r="H707">
        <v>0</v>
      </c>
      <c r="I707">
        <v>0</v>
      </c>
      <c r="J707" s="9">
        <v>-80.099999999999994</v>
      </c>
      <c r="K707">
        <v>1</v>
      </c>
      <c r="L707">
        <v>0</v>
      </c>
      <c r="M707">
        <v>80.099999999999994</v>
      </c>
      <c r="N707">
        <v>0</v>
      </c>
      <c r="O707">
        <v>0</v>
      </c>
      <c r="P707">
        <v>0</v>
      </c>
      <c r="Q707">
        <v>0</v>
      </c>
    </row>
    <row r="708" spans="1:17" x14ac:dyDescent="0.25">
      <c r="A708" t="s">
        <v>960</v>
      </c>
      <c r="B708" t="s">
        <v>219</v>
      </c>
      <c r="C708" t="s">
        <v>487</v>
      </c>
      <c r="D708" t="s">
        <v>494</v>
      </c>
      <c r="E708" t="s">
        <v>495</v>
      </c>
      <c r="F708" t="s">
        <v>223</v>
      </c>
      <c r="G708">
        <v>0</v>
      </c>
      <c r="H708">
        <v>0</v>
      </c>
      <c r="I708">
        <v>0</v>
      </c>
      <c r="J708" s="9">
        <v>-64.22</v>
      </c>
      <c r="K708">
        <v>1</v>
      </c>
      <c r="L708">
        <v>0</v>
      </c>
      <c r="M708">
        <v>64.22</v>
      </c>
      <c r="N708">
        <v>0</v>
      </c>
      <c r="O708">
        <v>0</v>
      </c>
      <c r="P708">
        <v>0</v>
      </c>
      <c r="Q708">
        <v>0</v>
      </c>
    </row>
    <row r="709" spans="1:17" x14ac:dyDescent="0.25">
      <c r="A709" t="s">
        <v>960</v>
      </c>
      <c r="B709" t="s">
        <v>219</v>
      </c>
      <c r="C709" t="s">
        <v>487</v>
      </c>
      <c r="D709" t="s">
        <v>496</v>
      </c>
      <c r="E709" t="s">
        <v>497</v>
      </c>
      <c r="F709" t="s">
        <v>223</v>
      </c>
      <c r="G709">
        <v>0</v>
      </c>
      <c r="H709">
        <v>0</v>
      </c>
      <c r="I709">
        <v>0</v>
      </c>
      <c r="J709" s="9">
        <v>-29.82</v>
      </c>
      <c r="K709">
        <v>1</v>
      </c>
      <c r="L709">
        <v>0</v>
      </c>
      <c r="M709">
        <v>29.82</v>
      </c>
      <c r="N709">
        <v>0</v>
      </c>
      <c r="O709">
        <v>0</v>
      </c>
      <c r="P709">
        <v>0</v>
      </c>
      <c r="Q709">
        <v>0</v>
      </c>
    </row>
    <row r="710" spans="1:17" x14ac:dyDescent="0.25">
      <c r="A710" t="s">
        <v>960</v>
      </c>
      <c r="B710" t="s">
        <v>219</v>
      </c>
      <c r="C710" t="s">
        <v>323</v>
      </c>
      <c r="D710" t="s">
        <v>496</v>
      </c>
      <c r="E710" t="s">
        <v>497</v>
      </c>
      <c r="F710" t="s">
        <v>223</v>
      </c>
      <c r="G710">
        <v>0</v>
      </c>
      <c r="H710">
        <v>0</v>
      </c>
      <c r="I710">
        <v>0</v>
      </c>
      <c r="J710" s="9">
        <v>-39</v>
      </c>
      <c r="K710">
        <v>1</v>
      </c>
      <c r="L710">
        <v>0</v>
      </c>
      <c r="M710">
        <v>39</v>
      </c>
      <c r="N710">
        <v>0</v>
      </c>
      <c r="O710">
        <v>0</v>
      </c>
      <c r="P710">
        <v>0</v>
      </c>
      <c r="Q710">
        <v>0</v>
      </c>
    </row>
    <row r="711" spans="1:17" x14ac:dyDescent="0.25">
      <c r="A711" t="s">
        <v>960</v>
      </c>
      <c r="B711" t="s">
        <v>219</v>
      </c>
      <c r="C711" t="s">
        <v>498</v>
      </c>
      <c r="D711" t="s">
        <v>963</v>
      </c>
      <c r="E711" t="s">
        <v>964</v>
      </c>
      <c r="F711" t="s">
        <v>223</v>
      </c>
      <c r="G711">
        <v>0</v>
      </c>
      <c r="H711">
        <v>0</v>
      </c>
      <c r="I711">
        <v>0</v>
      </c>
      <c r="J711" s="9">
        <v>-406.42</v>
      </c>
      <c r="K711">
        <v>1</v>
      </c>
      <c r="L711">
        <v>0</v>
      </c>
      <c r="M711">
        <v>406.42</v>
      </c>
      <c r="N711">
        <v>0</v>
      </c>
      <c r="O711">
        <v>0</v>
      </c>
      <c r="P711">
        <v>0</v>
      </c>
      <c r="Q711">
        <v>0</v>
      </c>
    </row>
    <row r="712" spans="1:17" x14ac:dyDescent="0.25">
      <c r="A712" t="s">
        <v>960</v>
      </c>
      <c r="B712" t="s">
        <v>219</v>
      </c>
      <c r="C712" t="s">
        <v>487</v>
      </c>
      <c r="D712" t="s">
        <v>499</v>
      </c>
      <c r="E712" t="s">
        <v>500</v>
      </c>
      <c r="F712" t="s">
        <v>223</v>
      </c>
      <c r="G712">
        <v>0</v>
      </c>
      <c r="H712">
        <v>0</v>
      </c>
      <c r="I712">
        <v>0</v>
      </c>
      <c r="J712" s="9">
        <v>-13</v>
      </c>
      <c r="K712">
        <v>1</v>
      </c>
      <c r="L712">
        <v>0</v>
      </c>
      <c r="M712">
        <v>13</v>
      </c>
      <c r="N712">
        <v>0</v>
      </c>
      <c r="O712">
        <v>0</v>
      </c>
      <c r="P712">
        <v>0</v>
      </c>
      <c r="Q712">
        <v>0</v>
      </c>
    </row>
    <row r="713" spans="1:17" x14ac:dyDescent="0.25">
      <c r="A713" t="s">
        <v>960</v>
      </c>
      <c r="B713" t="s">
        <v>219</v>
      </c>
      <c r="C713" t="s">
        <v>505</v>
      </c>
      <c r="D713" t="s">
        <v>506</v>
      </c>
      <c r="E713" t="s">
        <v>507</v>
      </c>
      <c r="F713" t="s">
        <v>223</v>
      </c>
      <c r="G713">
        <v>0</v>
      </c>
      <c r="H713">
        <v>0</v>
      </c>
      <c r="I713">
        <v>0</v>
      </c>
      <c r="J713" s="9">
        <v>-28.46</v>
      </c>
      <c r="K713">
        <v>1</v>
      </c>
      <c r="L713">
        <v>0</v>
      </c>
      <c r="M713">
        <v>28.46</v>
      </c>
      <c r="N713">
        <v>0</v>
      </c>
      <c r="O713">
        <v>0</v>
      </c>
      <c r="P713">
        <v>0</v>
      </c>
      <c r="Q713">
        <v>0</v>
      </c>
    </row>
    <row r="714" spans="1:17" x14ac:dyDescent="0.25">
      <c r="A714" t="s">
        <v>960</v>
      </c>
      <c r="B714" t="s">
        <v>219</v>
      </c>
      <c r="C714" t="s">
        <v>487</v>
      </c>
      <c r="D714" t="s">
        <v>508</v>
      </c>
      <c r="E714" t="s">
        <v>509</v>
      </c>
      <c r="F714" t="s">
        <v>223</v>
      </c>
      <c r="G714">
        <v>0</v>
      </c>
      <c r="H714">
        <v>0</v>
      </c>
      <c r="I714">
        <v>0</v>
      </c>
      <c r="J714" s="9">
        <v>-102.61</v>
      </c>
      <c r="K714">
        <v>1</v>
      </c>
      <c r="L714">
        <v>0</v>
      </c>
      <c r="M714">
        <v>102.61</v>
      </c>
      <c r="N714">
        <v>0</v>
      </c>
      <c r="O714">
        <v>0</v>
      </c>
      <c r="P714">
        <v>0</v>
      </c>
      <c r="Q714">
        <v>0</v>
      </c>
    </row>
    <row r="715" spans="1:17" x14ac:dyDescent="0.25">
      <c r="A715" t="s">
        <v>960</v>
      </c>
      <c r="B715" t="s">
        <v>219</v>
      </c>
      <c r="C715" t="s">
        <v>487</v>
      </c>
      <c r="D715" t="s">
        <v>510</v>
      </c>
      <c r="E715" t="s">
        <v>511</v>
      </c>
      <c r="F715" t="s">
        <v>223</v>
      </c>
      <c r="G715">
        <v>0</v>
      </c>
      <c r="H715">
        <v>0</v>
      </c>
      <c r="I715">
        <v>0</v>
      </c>
      <c r="J715" s="9">
        <v>-16.22</v>
      </c>
      <c r="K715">
        <v>1</v>
      </c>
      <c r="L715">
        <v>0</v>
      </c>
      <c r="M715">
        <v>16.22</v>
      </c>
      <c r="N715">
        <v>0</v>
      </c>
      <c r="O715">
        <v>0</v>
      </c>
      <c r="P715">
        <v>0</v>
      </c>
      <c r="Q715">
        <v>0</v>
      </c>
    </row>
    <row r="716" spans="1:17" x14ac:dyDescent="0.25">
      <c r="A716" t="s">
        <v>960</v>
      </c>
      <c r="B716" t="s">
        <v>219</v>
      </c>
      <c r="C716" t="s">
        <v>487</v>
      </c>
      <c r="D716" t="s">
        <v>512</v>
      </c>
      <c r="E716" t="s">
        <v>513</v>
      </c>
      <c r="F716" t="s">
        <v>223</v>
      </c>
      <c r="G716">
        <v>0</v>
      </c>
      <c r="H716">
        <v>0</v>
      </c>
      <c r="I716">
        <v>0</v>
      </c>
      <c r="J716" s="9">
        <v>-58.53</v>
      </c>
      <c r="K716">
        <v>1</v>
      </c>
      <c r="L716">
        <v>0</v>
      </c>
      <c r="M716">
        <v>58.53</v>
      </c>
      <c r="N716">
        <v>0</v>
      </c>
      <c r="O716">
        <v>0</v>
      </c>
      <c r="P716">
        <v>0</v>
      </c>
      <c r="Q716">
        <v>0</v>
      </c>
    </row>
    <row r="717" spans="1:17" x14ac:dyDescent="0.25">
      <c r="A717" t="s">
        <v>960</v>
      </c>
      <c r="B717" t="s">
        <v>219</v>
      </c>
      <c r="C717" t="s">
        <v>487</v>
      </c>
      <c r="D717" t="s">
        <v>514</v>
      </c>
      <c r="E717" t="s">
        <v>515</v>
      </c>
      <c r="F717" t="s">
        <v>223</v>
      </c>
      <c r="G717">
        <v>0</v>
      </c>
      <c r="H717">
        <v>0</v>
      </c>
      <c r="I717">
        <v>0</v>
      </c>
      <c r="J717" s="9">
        <v>-21.93</v>
      </c>
      <c r="K717">
        <v>1</v>
      </c>
      <c r="L717">
        <v>0</v>
      </c>
      <c r="M717">
        <v>21.93</v>
      </c>
      <c r="N717">
        <v>0</v>
      </c>
      <c r="O717">
        <v>0</v>
      </c>
      <c r="P717">
        <v>0</v>
      </c>
      <c r="Q717">
        <v>0</v>
      </c>
    </row>
    <row r="718" spans="1:17" x14ac:dyDescent="0.25">
      <c r="A718" t="s">
        <v>960</v>
      </c>
      <c r="B718" t="s">
        <v>219</v>
      </c>
      <c r="C718" t="s">
        <v>487</v>
      </c>
      <c r="D718" t="s">
        <v>518</v>
      </c>
      <c r="E718" t="s">
        <v>519</v>
      </c>
      <c r="F718" t="s">
        <v>223</v>
      </c>
      <c r="G718">
        <v>0</v>
      </c>
      <c r="H718">
        <v>0</v>
      </c>
      <c r="I718">
        <v>0</v>
      </c>
      <c r="J718" s="9">
        <v>-34.57</v>
      </c>
      <c r="K718">
        <v>1</v>
      </c>
      <c r="L718">
        <v>0</v>
      </c>
      <c r="M718">
        <v>34.57</v>
      </c>
      <c r="N718">
        <v>0</v>
      </c>
      <c r="O718">
        <v>0</v>
      </c>
      <c r="P718">
        <v>0</v>
      </c>
      <c r="Q718">
        <v>0</v>
      </c>
    </row>
    <row r="719" spans="1:17" x14ac:dyDescent="0.25">
      <c r="A719" t="s">
        <v>960</v>
      </c>
      <c r="B719" t="s">
        <v>219</v>
      </c>
      <c r="C719" t="s">
        <v>487</v>
      </c>
      <c r="D719" t="s">
        <v>520</v>
      </c>
      <c r="E719" t="s">
        <v>521</v>
      </c>
      <c r="F719" t="s">
        <v>223</v>
      </c>
      <c r="G719">
        <v>0</v>
      </c>
      <c r="H719">
        <v>0</v>
      </c>
      <c r="I719">
        <v>0</v>
      </c>
      <c r="J719" s="9">
        <v>-128.94999999999999</v>
      </c>
      <c r="K719">
        <v>1</v>
      </c>
      <c r="L719">
        <v>0</v>
      </c>
      <c r="M719">
        <v>128.94999999999999</v>
      </c>
      <c r="N719">
        <v>0</v>
      </c>
      <c r="O719">
        <v>0</v>
      </c>
      <c r="P719">
        <v>0</v>
      </c>
      <c r="Q719">
        <v>0</v>
      </c>
    </row>
    <row r="720" spans="1:17" x14ac:dyDescent="0.25">
      <c r="A720" t="s">
        <v>960</v>
      </c>
      <c r="B720" t="s">
        <v>219</v>
      </c>
      <c r="C720" t="s">
        <v>323</v>
      </c>
      <c r="D720" t="s">
        <v>524</v>
      </c>
      <c r="E720" t="s">
        <v>525</v>
      </c>
      <c r="F720" t="s">
        <v>223</v>
      </c>
      <c r="G720">
        <v>0</v>
      </c>
      <c r="H720">
        <v>0</v>
      </c>
      <c r="I720">
        <v>0</v>
      </c>
      <c r="J720" s="9">
        <v>-39</v>
      </c>
      <c r="K720">
        <v>1</v>
      </c>
      <c r="L720">
        <v>0</v>
      </c>
      <c r="M720">
        <v>39</v>
      </c>
      <c r="N720">
        <v>0</v>
      </c>
      <c r="O720">
        <v>0</v>
      </c>
      <c r="P720">
        <v>0</v>
      </c>
      <c r="Q720">
        <v>0</v>
      </c>
    </row>
    <row r="721" spans="1:17" x14ac:dyDescent="0.25">
      <c r="A721" t="s">
        <v>960</v>
      </c>
      <c r="B721" t="s">
        <v>219</v>
      </c>
      <c r="C721" t="s">
        <v>487</v>
      </c>
      <c r="D721" t="s">
        <v>526</v>
      </c>
      <c r="E721" t="s">
        <v>527</v>
      </c>
      <c r="F721" t="s">
        <v>223</v>
      </c>
      <c r="G721">
        <v>0</v>
      </c>
      <c r="H721">
        <v>0</v>
      </c>
      <c r="I721">
        <v>0</v>
      </c>
      <c r="J721" s="9">
        <v>-73.760000000000005</v>
      </c>
      <c r="K721">
        <v>1</v>
      </c>
      <c r="L721">
        <v>0</v>
      </c>
      <c r="M721">
        <v>73.760000000000005</v>
      </c>
      <c r="N721">
        <v>0</v>
      </c>
      <c r="O721">
        <v>0</v>
      </c>
      <c r="P721">
        <v>0</v>
      </c>
      <c r="Q721">
        <v>0</v>
      </c>
    </row>
    <row r="722" spans="1:17" x14ac:dyDescent="0.25">
      <c r="A722" t="s">
        <v>960</v>
      </c>
      <c r="B722" t="s">
        <v>219</v>
      </c>
      <c r="C722" t="s">
        <v>487</v>
      </c>
      <c r="D722" t="s">
        <v>526</v>
      </c>
      <c r="E722" t="s">
        <v>527</v>
      </c>
      <c r="F722" t="s">
        <v>223</v>
      </c>
      <c r="G722">
        <v>0</v>
      </c>
      <c r="H722">
        <v>0</v>
      </c>
      <c r="I722">
        <v>0</v>
      </c>
      <c r="J722" s="9">
        <v>-33.75</v>
      </c>
      <c r="K722">
        <v>1</v>
      </c>
      <c r="L722">
        <v>0</v>
      </c>
      <c r="M722">
        <v>33.75</v>
      </c>
      <c r="N722">
        <v>0</v>
      </c>
      <c r="O722">
        <v>0</v>
      </c>
      <c r="P722">
        <v>0</v>
      </c>
      <c r="Q722">
        <v>0</v>
      </c>
    </row>
    <row r="723" spans="1:17" x14ac:dyDescent="0.25">
      <c r="A723" t="s">
        <v>960</v>
      </c>
      <c r="B723" t="s">
        <v>219</v>
      </c>
      <c r="C723" t="s">
        <v>323</v>
      </c>
      <c r="D723" t="s">
        <v>526</v>
      </c>
      <c r="E723" t="s">
        <v>527</v>
      </c>
      <c r="F723" t="s">
        <v>223</v>
      </c>
      <c r="G723">
        <v>0</v>
      </c>
      <c r="H723">
        <v>0</v>
      </c>
      <c r="I723">
        <v>0</v>
      </c>
      <c r="J723" s="9">
        <v>-51.83</v>
      </c>
      <c r="K723">
        <v>1</v>
      </c>
      <c r="L723">
        <v>0</v>
      </c>
      <c r="M723">
        <v>51.83</v>
      </c>
      <c r="N723">
        <v>0</v>
      </c>
      <c r="O723">
        <v>0</v>
      </c>
      <c r="P723">
        <v>0</v>
      </c>
      <c r="Q723">
        <v>0</v>
      </c>
    </row>
    <row r="724" spans="1:17" x14ac:dyDescent="0.25">
      <c r="A724" t="s">
        <v>960</v>
      </c>
      <c r="B724" t="s">
        <v>219</v>
      </c>
      <c r="C724" t="s">
        <v>530</v>
      </c>
      <c r="D724" t="s">
        <v>526</v>
      </c>
      <c r="E724" t="s">
        <v>527</v>
      </c>
      <c r="F724" t="s">
        <v>223</v>
      </c>
      <c r="G724">
        <v>0</v>
      </c>
      <c r="H724">
        <v>0</v>
      </c>
      <c r="I724">
        <v>0</v>
      </c>
      <c r="J724" s="9">
        <v>-401.15</v>
      </c>
      <c r="K724">
        <v>1</v>
      </c>
      <c r="L724">
        <v>0</v>
      </c>
      <c r="M724">
        <v>401.15</v>
      </c>
      <c r="N724">
        <v>0</v>
      </c>
      <c r="O724">
        <v>0</v>
      </c>
      <c r="P724">
        <v>0</v>
      </c>
      <c r="Q724">
        <v>0</v>
      </c>
    </row>
    <row r="725" spans="1:17" x14ac:dyDescent="0.25">
      <c r="A725" t="s">
        <v>960</v>
      </c>
      <c r="B725" t="s">
        <v>219</v>
      </c>
      <c r="C725" t="s">
        <v>487</v>
      </c>
      <c r="D725" t="s">
        <v>528</v>
      </c>
      <c r="E725" t="s">
        <v>529</v>
      </c>
      <c r="F725" t="s">
        <v>223</v>
      </c>
      <c r="G725">
        <v>0</v>
      </c>
      <c r="H725">
        <v>0</v>
      </c>
      <c r="I725">
        <v>0</v>
      </c>
      <c r="J725" s="9">
        <v>-39.79</v>
      </c>
      <c r="K725">
        <v>1</v>
      </c>
      <c r="L725">
        <v>0</v>
      </c>
      <c r="M725">
        <v>39.79</v>
      </c>
      <c r="N725">
        <v>0</v>
      </c>
      <c r="O725">
        <v>0</v>
      </c>
      <c r="P725">
        <v>0</v>
      </c>
      <c r="Q725">
        <v>0</v>
      </c>
    </row>
    <row r="726" spans="1:17" x14ac:dyDescent="0.25">
      <c r="A726" t="s">
        <v>960</v>
      </c>
      <c r="B726" t="s">
        <v>219</v>
      </c>
      <c r="C726" t="s">
        <v>323</v>
      </c>
      <c r="D726" t="s">
        <v>528</v>
      </c>
      <c r="E726" t="s">
        <v>529</v>
      </c>
      <c r="F726" t="s">
        <v>223</v>
      </c>
      <c r="G726">
        <v>0</v>
      </c>
      <c r="H726">
        <v>0</v>
      </c>
      <c r="I726">
        <v>0</v>
      </c>
      <c r="J726" s="9">
        <v>-129.58000000000001</v>
      </c>
      <c r="K726">
        <v>1</v>
      </c>
      <c r="L726">
        <v>0</v>
      </c>
      <c r="M726">
        <v>129.58000000000001</v>
      </c>
      <c r="N726">
        <v>0</v>
      </c>
      <c r="O726">
        <v>0</v>
      </c>
      <c r="P726">
        <v>0</v>
      </c>
      <c r="Q726">
        <v>0</v>
      </c>
    </row>
    <row r="727" spans="1:17" x14ac:dyDescent="0.25">
      <c r="A727" t="s">
        <v>960</v>
      </c>
      <c r="B727" t="s">
        <v>219</v>
      </c>
      <c r="C727" t="s">
        <v>487</v>
      </c>
      <c r="D727" t="s">
        <v>531</v>
      </c>
      <c r="E727" t="s">
        <v>532</v>
      </c>
      <c r="F727" t="s">
        <v>223</v>
      </c>
      <c r="G727">
        <v>0</v>
      </c>
      <c r="H727">
        <v>0</v>
      </c>
      <c r="I727">
        <v>0</v>
      </c>
      <c r="J727" s="9">
        <v>-108.8</v>
      </c>
      <c r="K727">
        <v>1</v>
      </c>
      <c r="L727">
        <v>0</v>
      </c>
      <c r="M727">
        <v>108.8</v>
      </c>
      <c r="N727">
        <v>0</v>
      </c>
      <c r="O727">
        <v>0</v>
      </c>
      <c r="P727">
        <v>0</v>
      </c>
      <c r="Q727">
        <v>0</v>
      </c>
    </row>
    <row r="728" spans="1:17" x14ac:dyDescent="0.25">
      <c r="A728" t="s">
        <v>960</v>
      </c>
      <c r="B728" t="s">
        <v>219</v>
      </c>
      <c r="C728" t="s">
        <v>323</v>
      </c>
      <c r="D728" t="s">
        <v>531</v>
      </c>
      <c r="E728" t="s">
        <v>532</v>
      </c>
      <c r="F728" t="s">
        <v>223</v>
      </c>
      <c r="G728">
        <v>0</v>
      </c>
      <c r="H728">
        <v>0</v>
      </c>
      <c r="I728">
        <v>0</v>
      </c>
      <c r="J728" s="9">
        <v>-41.82</v>
      </c>
      <c r="K728">
        <v>1</v>
      </c>
      <c r="L728">
        <v>0</v>
      </c>
      <c r="M728">
        <v>41.82</v>
      </c>
      <c r="N728">
        <v>0</v>
      </c>
      <c r="O728">
        <v>0</v>
      </c>
      <c r="P728">
        <v>0</v>
      </c>
      <c r="Q728">
        <v>0</v>
      </c>
    </row>
    <row r="729" spans="1:17" x14ac:dyDescent="0.25">
      <c r="A729" t="s">
        <v>960</v>
      </c>
      <c r="B729" t="s">
        <v>219</v>
      </c>
      <c r="C729" t="s">
        <v>323</v>
      </c>
      <c r="D729" t="s">
        <v>533</v>
      </c>
      <c r="E729" t="s">
        <v>534</v>
      </c>
      <c r="F729" t="s">
        <v>223</v>
      </c>
      <c r="G729">
        <v>0</v>
      </c>
      <c r="H729">
        <v>0</v>
      </c>
      <c r="I729">
        <v>0</v>
      </c>
      <c r="J729" s="9">
        <v>-27.88</v>
      </c>
      <c r="K729">
        <v>1</v>
      </c>
      <c r="L729">
        <v>0</v>
      </c>
      <c r="M729">
        <v>27.88</v>
      </c>
      <c r="N729">
        <v>0</v>
      </c>
      <c r="O729">
        <v>0</v>
      </c>
      <c r="P729">
        <v>0</v>
      </c>
      <c r="Q729">
        <v>0</v>
      </c>
    </row>
    <row r="730" spans="1:17" x14ac:dyDescent="0.25">
      <c r="A730" t="s">
        <v>960</v>
      </c>
      <c r="B730" t="s">
        <v>219</v>
      </c>
      <c r="C730" t="s">
        <v>487</v>
      </c>
      <c r="D730" t="s">
        <v>535</v>
      </c>
      <c r="E730" t="s">
        <v>536</v>
      </c>
      <c r="F730" t="s">
        <v>223</v>
      </c>
      <c r="G730">
        <v>0</v>
      </c>
      <c r="H730">
        <v>0</v>
      </c>
      <c r="I730">
        <v>0</v>
      </c>
      <c r="J730" s="9">
        <v>-44.03</v>
      </c>
      <c r="K730">
        <v>1</v>
      </c>
      <c r="L730">
        <v>0</v>
      </c>
      <c r="M730">
        <v>44.03</v>
      </c>
      <c r="N730">
        <v>0</v>
      </c>
      <c r="O730">
        <v>0</v>
      </c>
      <c r="P730">
        <v>0</v>
      </c>
      <c r="Q730">
        <v>0</v>
      </c>
    </row>
    <row r="731" spans="1:17" x14ac:dyDescent="0.25">
      <c r="A731" t="s">
        <v>960</v>
      </c>
      <c r="B731" t="s">
        <v>219</v>
      </c>
      <c r="C731" t="s">
        <v>487</v>
      </c>
      <c r="D731" t="s">
        <v>535</v>
      </c>
      <c r="E731" t="s">
        <v>536</v>
      </c>
      <c r="F731" t="s">
        <v>223</v>
      </c>
      <c r="G731">
        <v>0</v>
      </c>
      <c r="H731">
        <v>0</v>
      </c>
      <c r="I731">
        <v>0</v>
      </c>
      <c r="J731" s="9">
        <v>-45.68</v>
      </c>
      <c r="K731">
        <v>1</v>
      </c>
      <c r="L731">
        <v>0</v>
      </c>
      <c r="M731">
        <v>45.68</v>
      </c>
      <c r="N731">
        <v>0</v>
      </c>
      <c r="O731">
        <v>0</v>
      </c>
      <c r="P731">
        <v>0</v>
      </c>
      <c r="Q731">
        <v>0</v>
      </c>
    </row>
    <row r="732" spans="1:17" x14ac:dyDescent="0.25">
      <c r="A732" t="s">
        <v>960</v>
      </c>
      <c r="B732" t="s">
        <v>219</v>
      </c>
      <c r="C732" t="s">
        <v>323</v>
      </c>
      <c r="D732" t="s">
        <v>535</v>
      </c>
      <c r="E732" t="s">
        <v>536</v>
      </c>
      <c r="F732" t="s">
        <v>223</v>
      </c>
      <c r="G732">
        <v>0</v>
      </c>
      <c r="H732">
        <v>0</v>
      </c>
      <c r="I732">
        <v>0</v>
      </c>
      <c r="J732" s="9">
        <v>-54.66</v>
      </c>
      <c r="K732">
        <v>1</v>
      </c>
      <c r="L732">
        <v>0</v>
      </c>
      <c r="M732">
        <v>54.66</v>
      </c>
      <c r="N732">
        <v>0</v>
      </c>
      <c r="O732">
        <v>0</v>
      </c>
      <c r="P732">
        <v>0</v>
      </c>
      <c r="Q732">
        <v>0</v>
      </c>
    </row>
    <row r="733" spans="1:17" x14ac:dyDescent="0.25">
      <c r="A733" t="s">
        <v>960</v>
      </c>
      <c r="B733" t="s">
        <v>219</v>
      </c>
      <c r="C733" t="s">
        <v>251</v>
      </c>
      <c r="D733" t="s">
        <v>965</v>
      </c>
      <c r="E733" t="s">
        <v>966</v>
      </c>
      <c r="F733" t="s">
        <v>223</v>
      </c>
      <c r="G733">
        <v>0</v>
      </c>
      <c r="H733">
        <v>0</v>
      </c>
      <c r="I733">
        <v>0</v>
      </c>
      <c r="J733" s="9">
        <v>-391.51</v>
      </c>
      <c r="K733">
        <v>1</v>
      </c>
      <c r="L733">
        <v>0</v>
      </c>
      <c r="M733">
        <v>391.51</v>
      </c>
      <c r="N733">
        <v>0</v>
      </c>
      <c r="O733">
        <v>0</v>
      </c>
      <c r="P733">
        <v>0</v>
      </c>
      <c r="Q733">
        <v>0</v>
      </c>
    </row>
    <row r="734" spans="1:17" x14ac:dyDescent="0.25">
      <c r="A734" t="s">
        <v>960</v>
      </c>
      <c r="B734" t="s">
        <v>219</v>
      </c>
      <c r="C734" t="s">
        <v>487</v>
      </c>
      <c r="D734" t="s">
        <v>539</v>
      </c>
      <c r="E734" t="s">
        <v>540</v>
      </c>
      <c r="F734" t="s">
        <v>223</v>
      </c>
      <c r="G734">
        <v>0</v>
      </c>
      <c r="H734">
        <v>0</v>
      </c>
      <c r="I734">
        <v>0</v>
      </c>
      <c r="J734" s="9">
        <v>-123.22</v>
      </c>
      <c r="K734">
        <v>1</v>
      </c>
      <c r="L734">
        <v>0</v>
      </c>
      <c r="M734">
        <v>123.22</v>
      </c>
      <c r="N734">
        <v>0</v>
      </c>
      <c r="O734">
        <v>0</v>
      </c>
      <c r="P734">
        <v>0</v>
      </c>
      <c r="Q734">
        <v>0</v>
      </c>
    </row>
    <row r="735" spans="1:17" x14ac:dyDescent="0.25">
      <c r="A735" t="s">
        <v>960</v>
      </c>
      <c r="B735" t="s">
        <v>219</v>
      </c>
      <c r="C735" t="s">
        <v>498</v>
      </c>
      <c r="D735" t="s">
        <v>539</v>
      </c>
      <c r="E735" t="s">
        <v>540</v>
      </c>
      <c r="F735" t="s">
        <v>223</v>
      </c>
      <c r="G735">
        <v>0</v>
      </c>
      <c r="H735">
        <v>0</v>
      </c>
      <c r="I735">
        <v>0</v>
      </c>
      <c r="J735" s="9">
        <v>-39</v>
      </c>
      <c r="K735">
        <v>1</v>
      </c>
      <c r="L735">
        <v>0</v>
      </c>
      <c r="M735">
        <v>39</v>
      </c>
      <c r="N735">
        <v>0</v>
      </c>
      <c r="O735">
        <v>0</v>
      </c>
      <c r="P735">
        <v>0</v>
      </c>
      <c r="Q735">
        <v>0</v>
      </c>
    </row>
    <row r="736" spans="1:17" x14ac:dyDescent="0.25">
      <c r="A736" t="s">
        <v>960</v>
      </c>
      <c r="B736" t="s">
        <v>219</v>
      </c>
      <c r="C736" t="s">
        <v>498</v>
      </c>
      <c r="D736" t="s">
        <v>541</v>
      </c>
      <c r="E736" t="s">
        <v>542</v>
      </c>
      <c r="F736" t="s">
        <v>223</v>
      </c>
      <c r="G736">
        <v>0</v>
      </c>
      <c r="H736">
        <v>0</v>
      </c>
      <c r="I736">
        <v>0</v>
      </c>
      <c r="J736" s="9">
        <v>-42.45</v>
      </c>
      <c r="K736">
        <v>1</v>
      </c>
      <c r="L736">
        <v>0</v>
      </c>
      <c r="M736">
        <v>42.45</v>
      </c>
      <c r="N736">
        <v>0</v>
      </c>
      <c r="O736">
        <v>0</v>
      </c>
      <c r="P736">
        <v>0</v>
      </c>
      <c r="Q736">
        <v>0</v>
      </c>
    </row>
    <row r="737" spans="1:17" x14ac:dyDescent="0.25">
      <c r="A737" t="s">
        <v>960</v>
      </c>
      <c r="B737" t="s">
        <v>219</v>
      </c>
      <c r="C737" t="s">
        <v>487</v>
      </c>
      <c r="D737" t="s">
        <v>545</v>
      </c>
      <c r="E737" t="s">
        <v>546</v>
      </c>
      <c r="F737" t="s">
        <v>223</v>
      </c>
      <c r="G737">
        <v>0</v>
      </c>
      <c r="H737">
        <v>0</v>
      </c>
      <c r="I737">
        <v>0</v>
      </c>
      <c r="J737" s="9">
        <v>-210.25</v>
      </c>
      <c r="K737">
        <v>1</v>
      </c>
      <c r="L737">
        <v>0</v>
      </c>
      <c r="M737">
        <v>210.25</v>
      </c>
      <c r="N737">
        <v>0</v>
      </c>
      <c r="O737">
        <v>0</v>
      </c>
      <c r="P737">
        <v>0</v>
      </c>
      <c r="Q737">
        <v>0</v>
      </c>
    </row>
    <row r="738" spans="1:17" x14ac:dyDescent="0.25">
      <c r="A738" t="s">
        <v>960</v>
      </c>
      <c r="B738" t="s">
        <v>219</v>
      </c>
      <c r="C738" t="s">
        <v>498</v>
      </c>
      <c r="D738" t="s">
        <v>551</v>
      </c>
      <c r="E738" t="s">
        <v>552</v>
      </c>
      <c r="F738" t="s">
        <v>223</v>
      </c>
      <c r="G738">
        <v>0</v>
      </c>
      <c r="H738">
        <v>0</v>
      </c>
      <c r="I738">
        <v>0</v>
      </c>
      <c r="J738" s="9">
        <v>-36.94</v>
      </c>
      <c r="K738">
        <v>1</v>
      </c>
      <c r="L738">
        <v>0</v>
      </c>
      <c r="M738">
        <v>36.94</v>
      </c>
      <c r="N738">
        <v>0</v>
      </c>
      <c r="O738">
        <v>0</v>
      </c>
      <c r="P738">
        <v>0</v>
      </c>
      <c r="Q738">
        <v>0</v>
      </c>
    </row>
    <row r="739" spans="1:17" x14ac:dyDescent="0.25">
      <c r="A739" t="s">
        <v>960</v>
      </c>
      <c r="B739" t="s">
        <v>219</v>
      </c>
      <c r="C739" t="s">
        <v>530</v>
      </c>
      <c r="D739" t="s">
        <v>551</v>
      </c>
      <c r="E739" t="s">
        <v>552</v>
      </c>
      <c r="F739" t="s">
        <v>223</v>
      </c>
      <c r="G739">
        <v>0</v>
      </c>
      <c r="H739">
        <v>0</v>
      </c>
      <c r="I739">
        <v>0</v>
      </c>
      <c r="J739" s="9">
        <v>-52</v>
      </c>
      <c r="K739">
        <v>1</v>
      </c>
      <c r="L739">
        <v>0</v>
      </c>
      <c r="M739">
        <v>52</v>
      </c>
      <c r="N739">
        <v>0</v>
      </c>
      <c r="O739">
        <v>0</v>
      </c>
      <c r="P739">
        <v>0</v>
      </c>
      <c r="Q739">
        <v>0</v>
      </c>
    </row>
    <row r="740" spans="1:17" x14ac:dyDescent="0.25">
      <c r="A740" t="s">
        <v>960</v>
      </c>
      <c r="B740" t="s">
        <v>219</v>
      </c>
      <c r="C740" t="s">
        <v>530</v>
      </c>
      <c r="D740" t="s">
        <v>554</v>
      </c>
      <c r="E740" t="s">
        <v>555</v>
      </c>
      <c r="F740" t="s">
        <v>223</v>
      </c>
      <c r="G740">
        <v>0</v>
      </c>
      <c r="H740">
        <v>0</v>
      </c>
      <c r="I740">
        <v>0</v>
      </c>
      <c r="J740" s="9">
        <v>-31.55</v>
      </c>
      <c r="K740">
        <v>1</v>
      </c>
      <c r="L740">
        <v>0</v>
      </c>
      <c r="M740">
        <v>31.55</v>
      </c>
      <c r="N740">
        <v>0</v>
      </c>
      <c r="O740">
        <v>0</v>
      </c>
      <c r="P740">
        <v>0</v>
      </c>
      <c r="Q740">
        <v>0</v>
      </c>
    </row>
    <row r="741" spans="1:17" x14ac:dyDescent="0.25">
      <c r="A741" t="s">
        <v>960</v>
      </c>
      <c r="B741" t="s">
        <v>219</v>
      </c>
      <c r="C741" t="s">
        <v>487</v>
      </c>
      <c r="D741" t="s">
        <v>558</v>
      </c>
      <c r="E741" t="s">
        <v>559</v>
      </c>
      <c r="F741" t="s">
        <v>223</v>
      </c>
      <c r="G741">
        <v>0</v>
      </c>
      <c r="H741">
        <v>0</v>
      </c>
      <c r="I741">
        <v>0</v>
      </c>
      <c r="J741" s="9">
        <v>-37.5</v>
      </c>
      <c r="K741">
        <v>1</v>
      </c>
      <c r="L741">
        <v>0</v>
      </c>
      <c r="M741">
        <v>37.5</v>
      </c>
      <c r="N741">
        <v>0</v>
      </c>
      <c r="O741">
        <v>0</v>
      </c>
      <c r="P741">
        <v>0</v>
      </c>
      <c r="Q741">
        <v>0</v>
      </c>
    </row>
    <row r="742" spans="1:17" x14ac:dyDescent="0.25">
      <c r="A742" t="s">
        <v>960</v>
      </c>
      <c r="B742" t="s">
        <v>219</v>
      </c>
      <c r="C742" t="s">
        <v>530</v>
      </c>
      <c r="D742" t="s">
        <v>558</v>
      </c>
      <c r="E742" t="s">
        <v>559</v>
      </c>
      <c r="F742" t="s">
        <v>223</v>
      </c>
      <c r="G742">
        <v>0</v>
      </c>
      <c r="H742">
        <v>0</v>
      </c>
      <c r="I742">
        <v>0</v>
      </c>
      <c r="J742" s="9">
        <v>-26</v>
      </c>
      <c r="K742">
        <v>1</v>
      </c>
      <c r="L742">
        <v>0</v>
      </c>
      <c r="M742">
        <v>26</v>
      </c>
      <c r="N742">
        <v>0</v>
      </c>
      <c r="O742">
        <v>0</v>
      </c>
      <c r="P742">
        <v>0</v>
      </c>
      <c r="Q742">
        <v>0</v>
      </c>
    </row>
    <row r="743" spans="1:17" x14ac:dyDescent="0.25">
      <c r="A743" t="s">
        <v>960</v>
      </c>
      <c r="B743" t="s">
        <v>219</v>
      </c>
      <c r="C743" t="s">
        <v>323</v>
      </c>
      <c r="D743" t="s">
        <v>560</v>
      </c>
      <c r="E743" t="s">
        <v>561</v>
      </c>
      <c r="F743" t="s">
        <v>223</v>
      </c>
      <c r="G743">
        <v>0</v>
      </c>
      <c r="H743">
        <v>0</v>
      </c>
      <c r="I743">
        <v>0</v>
      </c>
      <c r="J743" s="9">
        <v>-20.6</v>
      </c>
      <c r="K743">
        <v>1</v>
      </c>
      <c r="L743">
        <v>0</v>
      </c>
      <c r="M743">
        <v>20.6</v>
      </c>
      <c r="N743">
        <v>0</v>
      </c>
      <c r="O743">
        <v>0</v>
      </c>
      <c r="P743">
        <v>0</v>
      </c>
      <c r="Q743">
        <v>0</v>
      </c>
    </row>
    <row r="744" spans="1:17" x14ac:dyDescent="0.25">
      <c r="A744" t="s">
        <v>960</v>
      </c>
      <c r="B744" t="s">
        <v>219</v>
      </c>
      <c r="C744" t="s">
        <v>498</v>
      </c>
      <c r="D744" t="s">
        <v>560</v>
      </c>
      <c r="E744" t="s">
        <v>561</v>
      </c>
      <c r="F744" t="s">
        <v>223</v>
      </c>
      <c r="G744">
        <v>0</v>
      </c>
      <c r="H744">
        <v>0</v>
      </c>
      <c r="I744">
        <v>0</v>
      </c>
      <c r="J744" s="9">
        <v>-16.54</v>
      </c>
      <c r="K744">
        <v>1</v>
      </c>
      <c r="L744">
        <v>0</v>
      </c>
      <c r="M744">
        <v>16.54</v>
      </c>
      <c r="N744">
        <v>0</v>
      </c>
      <c r="O744">
        <v>0</v>
      </c>
      <c r="P744">
        <v>0</v>
      </c>
      <c r="Q744">
        <v>0</v>
      </c>
    </row>
    <row r="745" spans="1:17" x14ac:dyDescent="0.25">
      <c r="A745" t="s">
        <v>960</v>
      </c>
      <c r="B745" t="s">
        <v>219</v>
      </c>
      <c r="C745" t="s">
        <v>530</v>
      </c>
      <c r="D745" t="s">
        <v>560</v>
      </c>
      <c r="E745" t="s">
        <v>561</v>
      </c>
      <c r="F745" t="s">
        <v>223</v>
      </c>
      <c r="G745">
        <v>0</v>
      </c>
      <c r="H745">
        <v>0</v>
      </c>
      <c r="I745">
        <v>0</v>
      </c>
      <c r="J745" s="9">
        <v>-26</v>
      </c>
      <c r="K745">
        <v>1</v>
      </c>
      <c r="L745">
        <v>0</v>
      </c>
      <c r="M745">
        <v>26</v>
      </c>
      <c r="N745">
        <v>0</v>
      </c>
      <c r="O745">
        <v>0</v>
      </c>
      <c r="P745">
        <v>0</v>
      </c>
      <c r="Q745">
        <v>0</v>
      </c>
    </row>
    <row r="746" spans="1:17" x14ac:dyDescent="0.25">
      <c r="A746" t="s">
        <v>960</v>
      </c>
      <c r="B746" t="s">
        <v>219</v>
      </c>
      <c r="C746" t="s">
        <v>530</v>
      </c>
      <c r="D746" t="s">
        <v>562</v>
      </c>
      <c r="E746" t="s">
        <v>563</v>
      </c>
      <c r="F746" t="s">
        <v>223</v>
      </c>
      <c r="G746">
        <v>0</v>
      </c>
      <c r="H746">
        <v>0</v>
      </c>
      <c r="I746">
        <v>0</v>
      </c>
      <c r="J746" s="9">
        <v>-33.880000000000003</v>
      </c>
      <c r="K746">
        <v>1</v>
      </c>
      <c r="L746">
        <v>0</v>
      </c>
      <c r="M746">
        <v>33.880000000000003</v>
      </c>
      <c r="N746">
        <v>0</v>
      </c>
      <c r="O746">
        <v>0</v>
      </c>
      <c r="P746">
        <v>0</v>
      </c>
      <c r="Q746">
        <v>0</v>
      </c>
    </row>
    <row r="747" spans="1:17" x14ac:dyDescent="0.25">
      <c r="A747" t="s">
        <v>960</v>
      </c>
      <c r="B747" t="s">
        <v>219</v>
      </c>
      <c r="C747" t="s">
        <v>487</v>
      </c>
      <c r="D747" t="s">
        <v>564</v>
      </c>
      <c r="E747" t="s">
        <v>565</v>
      </c>
      <c r="F747" t="s">
        <v>223</v>
      </c>
      <c r="G747">
        <v>0</v>
      </c>
      <c r="H747">
        <v>0</v>
      </c>
      <c r="I747">
        <v>0</v>
      </c>
      <c r="J747" s="9">
        <v>-107.7</v>
      </c>
      <c r="K747">
        <v>1</v>
      </c>
      <c r="L747">
        <v>0</v>
      </c>
      <c r="M747">
        <v>107.7</v>
      </c>
      <c r="N747">
        <v>0</v>
      </c>
      <c r="O747">
        <v>0</v>
      </c>
      <c r="P747">
        <v>0</v>
      </c>
      <c r="Q747">
        <v>0</v>
      </c>
    </row>
    <row r="748" spans="1:17" x14ac:dyDescent="0.25">
      <c r="A748" t="s">
        <v>960</v>
      </c>
      <c r="B748" t="s">
        <v>219</v>
      </c>
      <c r="C748" t="s">
        <v>487</v>
      </c>
      <c r="D748" t="s">
        <v>564</v>
      </c>
      <c r="E748" t="s">
        <v>565</v>
      </c>
      <c r="F748" t="s">
        <v>223</v>
      </c>
      <c r="G748">
        <v>0</v>
      </c>
      <c r="H748">
        <v>0</v>
      </c>
      <c r="I748">
        <v>0</v>
      </c>
      <c r="J748" s="9">
        <v>-87.78</v>
      </c>
      <c r="K748">
        <v>1</v>
      </c>
      <c r="L748">
        <v>0</v>
      </c>
      <c r="M748">
        <v>87.78</v>
      </c>
      <c r="N748">
        <v>0</v>
      </c>
      <c r="O748">
        <v>0</v>
      </c>
      <c r="P748">
        <v>0</v>
      </c>
      <c r="Q748">
        <v>0</v>
      </c>
    </row>
    <row r="749" spans="1:17" x14ac:dyDescent="0.25">
      <c r="A749" t="s">
        <v>960</v>
      </c>
      <c r="B749" t="s">
        <v>219</v>
      </c>
      <c r="C749" t="s">
        <v>530</v>
      </c>
      <c r="D749" t="s">
        <v>564</v>
      </c>
      <c r="E749" t="s">
        <v>565</v>
      </c>
      <c r="F749" t="s">
        <v>223</v>
      </c>
      <c r="G749">
        <v>0</v>
      </c>
      <c r="H749">
        <v>0</v>
      </c>
      <c r="I749">
        <v>0</v>
      </c>
      <c r="J749" s="9">
        <v>-13</v>
      </c>
      <c r="K749">
        <v>1</v>
      </c>
      <c r="L749">
        <v>0</v>
      </c>
      <c r="M749">
        <v>13</v>
      </c>
      <c r="N749">
        <v>0</v>
      </c>
      <c r="O749">
        <v>0</v>
      </c>
      <c r="P749">
        <v>0</v>
      </c>
      <c r="Q749">
        <v>0</v>
      </c>
    </row>
    <row r="750" spans="1:17" x14ac:dyDescent="0.25">
      <c r="A750" t="s">
        <v>960</v>
      </c>
      <c r="B750" t="s">
        <v>219</v>
      </c>
      <c r="C750" t="s">
        <v>323</v>
      </c>
      <c r="D750" t="s">
        <v>566</v>
      </c>
      <c r="E750" t="s">
        <v>567</v>
      </c>
      <c r="F750" t="s">
        <v>223</v>
      </c>
      <c r="G750">
        <v>0</v>
      </c>
      <c r="H750">
        <v>0</v>
      </c>
      <c r="I750">
        <v>0</v>
      </c>
      <c r="J750" s="9">
        <v>-130.77000000000001</v>
      </c>
      <c r="K750">
        <v>1</v>
      </c>
      <c r="L750">
        <v>0</v>
      </c>
      <c r="M750">
        <v>130.77000000000001</v>
      </c>
      <c r="N750">
        <v>0</v>
      </c>
      <c r="O750">
        <v>0</v>
      </c>
      <c r="P750">
        <v>0</v>
      </c>
      <c r="Q750">
        <v>0</v>
      </c>
    </row>
    <row r="751" spans="1:17" x14ac:dyDescent="0.25">
      <c r="A751" t="s">
        <v>960</v>
      </c>
      <c r="B751" t="s">
        <v>219</v>
      </c>
      <c r="C751" t="s">
        <v>498</v>
      </c>
      <c r="D751" t="s">
        <v>566</v>
      </c>
      <c r="E751" t="s">
        <v>567</v>
      </c>
      <c r="F751" t="s">
        <v>223</v>
      </c>
      <c r="G751">
        <v>0</v>
      </c>
      <c r="H751">
        <v>0</v>
      </c>
      <c r="I751">
        <v>0</v>
      </c>
      <c r="J751" s="9">
        <v>-62.55</v>
      </c>
      <c r="K751">
        <v>1</v>
      </c>
      <c r="L751">
        <v>0</v>
      </c>
      <c r="M751">
        <v>62.55</v>
      </c>
      <c r="N751">
        <v>0</v>
      </c>
      <c r="O751">
        <v>0</v>
      </c>
      <c r="P751">
        <v>0</v>
      </c>
      <c r="Q751">
        <v>0</v>
      </c>
    </row>
    <row r="752" spans="1:17" x14ac:dyDescent="0.25">
      <c r="A752" t="s">
        <v>960</v>
      </c>
      <c r="B752" t="s">
        <v>219</v>
      </c>
      <c r="C752" t="s">
        <v>323</v>
      </c>
      <c r="D752" t="s">
        <v>568</v>
      </c>
      <c r="E752" t="s">
        <v>569</v>
      </c>
      <c r="F752" t="s">
        <v>223</v>
      </c>
      <c r="G752">
        <v>0</v>
      </c>
      <c r="H752">
        <v>0</v>
      </c>
      <c r="I752">
        <v>0</v>
      </c>
      <c r="J752" s="9">
        <v>-13.7</v>
      </c>
      <c r="K752">
        <v>1</v>
      </c>
      <c r="L752">
        <v>0</v>
      </c>
      <c r="M752">
        <v>13.7</v>
      </c>
      <c r="N752">
        <v>0</v>
      </c>
      <c r="O752">
        <v>0</v>
      </c>
      <c r="P752">
        <v>0</v>
      </c>
      <c r="Q752">
        <v>0</v>
      </c>
    </row>
    <row r="753" spans="1:17" x14ac:dyDescent="0.25">
      <c r="A753" t="s">
        <v>960</v>
      </c>
      <c r="B753" t="s">
        <v>219</v>
      </c>
      <c r="C753" t="s">
        <v>530</v>
      </c>
      <c r="D753" t="s">
        <v>570</v>
      </c>
      <c r="E753" t="s">
        <v>571</v>
      </c>
      <c r="F753" t="s">
        <v>223</v>
      </c>
      <c r="G753">
        <v>0</v>
      </c>
      <c r="H753">
        <v>0</v>
      </c>
      <c r="I753">
        <v>0</v>
      </c>
      <c r="J753" s="9">
        <v>-13</v>
      </c>
      <c r="K753">
        <v>1</v>
      </c>
      <c r="L753">
        <v>0</v>
      </c>
      <c r="M753">
        <v>13</v>
      </c>
      <c r="N753">
        <v>0</v>
      </c>
      <c r="O753">
        <v>0</v>
      </c>
      <c r="P753">
        <v>0</v>
      </c>
      <c r="Q753">
        <v>0</v>
      </c>
    </row>
    <row r="754" spans="1:17" x14ac:dyDescent="0.25">
      <c r="A754" t="s">
        <v>960</v>
      </c>
      <c r="B754" t="s">
        <v>219</v>
      </c>
      <c r="C754" t="s">
        <v>251</v>
      </c>
      <c r="D754" t="s">
        <v>570</v>
      </c>
      <c r="E754" t="s">
        <v>571</v>
      </c>
      <c r="F754" t="s">
        <v>223</v>
      </c>
      <c r="G754">
        <v>0</v>
      </c>
      <c r="H754">
        <v>0</v>
      </c>
      <c r="I754">
        <v>0</v>
      </c>
      <c r="J754" s="9">
        <v>-19.71</v>
      </c>
      <c r="K754">
        <v>1</v>
      </c>
      <c r="L754">
        <v>0</v>
      </c>
      <c r="M754">
        <v>19.71</v>
      </c>
      <c r="N754">
        <v>0</v>
      </c>
      <c r="O754">
        <v>0</v>
      </c>
      <c r="P754">
        <v>0</v>
      </c>
      <c r="Q754">
        <v>0</v>
      </c>
    </row>
    <row r="755" spans="1:17" x14ac:dyDescent="0.25">
      <c r="A755" t="s">
        <v>960</v>
      </c>
      <c r="B755" t="s">
        <v>219</v>
      </c>
      <c r="C755" t="s">
        <v>740</v>
      </c>
      <c r="D755" t="s">
        <v>967</v>
      </c>
      <c r="E755" t="s">
        <v>968</v>
      </c>
      <c r="F755" t="s">
        <v>223</v>
      </c>
      <c r="G755">
        <v>0</v>
      </c>
      <c r="H755">
        <v>0</v>
      </c>
      <c r="I755">
        <v>0</v>
      </c>
      <c r="J755" s="9">
        <v>-373.98</v>
      </c>
      <c r="K755">
        <v>1</v>
      </c>
      <c r="L755">
        <v>0</v>
      </c>
      <c r="M755">
        <v>373.98</v>
      </c>
      <c r="N755">
        <v>0</v>
      </c>
      <c r="O755">
        <v>0</v>
      </c>
      <c r="P755">
        <v>0</v>
      </c>
      <c r="Q755">
        <v>0</v>
      </c>
    </row>
    <row r="756" spans="1:17" x14ac:dyDescent="0.25">
      <c r="A756" t="s">
        <v>960</v>
      </c>
      <c r="B756" t="s">
        <v>219</v>
      </c>
      <c r="C756" t="s">
        <v>530</v>
      </c>
      <c r="D756" t="s">
        <v>572</v>
      </c>
      <c r="E756" t="s">
        <v>573</v>
      </c>
      <c r="F756" t="s">
        <v>223</v>
      </c>
      <c r="G756">
        <v>0</v>
      </c>
      <c r="H756">
        <v>0</v>
      </c>
      <c r="I756">
        <v>0</v>
      </c>
      <c r="J756" s="9">
        <v>-31.82</v>
      </c>
      <c r="K756">
        <v>1</v>
      </c>
      <c r="L756">
        <v>0</v>
      </c>
      <c r="M756">
        <v>31.82</v>
      </c>
      <c r="N756">
        <v>0</v>
      </c>
      <c r="O756">
        <v>0</v>
      </c>
      <c r="P756">
        <v>0</v>
      </c>
      <c r="Q756">
        <v>0</v>
      </c>
    </row>
    <row r="757" spans="1:17" x14ac:dyDescent="0.25">
      <c r="A757" t="s">
        <v>960</v>
      </c>
      <c r="B757" t="s">
        <v>219</v>
      </c>
      <c r="C757" t="s">
        <v>251</v>
      </c>
      <c r="D757" t="s">
        <v>572</v>
      </c>
      <c r="E757" t="s">
        <v>573</v>
      </c>
      <c r="F757" t="s">
        <v>223</v>
      </c>
      <c r="G757">
        <v>0</v>
      </c>
      <c r="H757">
        <v>0</v>
      </c>
      <c r="I757">
        <v>0</v>
      </c>
      <c r="J757" s="9">
        <v>-176.96</v>
      </c>
      <c r="K757">
        <v>1</v>
      </c>
      <c r="L757">
        <v>0</v>
      </c>
      <c r="M757">
        <v>176.96</v>
      </c>
      <c r="N757">
        <v>0</v>
      </c>
      <c r="O757">
        <v>0</v>
      </c>
      <c r="P757">
        <v>0</v>
      </c>
      <c r="Q757">
        <v>0</v>
      </c>
    </row>
    <row r="758" spans="1:17" x14ac:dyDescent="0.25">
      <c r="A758" t="s">
        <v>960</v>
      </c>
      <c r="B758" t="s">
        <v>219</v>
      </c>
      <c r="C758" t="s">
        <v>323</v>
      </c>
      <c r="D758" t="s">
        <v>574</v>
      </c>
      <c r="E758" t="s">
        <v>575</v>
      </c>
      <c r="F758" t="s">
        <v>223</v>
      </c>
      <c r="G758">
        <v>0</v>
      </c>
      <c r="H758">
        <v>0</v>
      </c>
      <c r="I758">
        <v>0</v>
      </c>
      <c r="J758" s="9">
        <v>-128.04</v>
      </c>
      <c r="K758">
        <v>1</v>
      </c>
      <c r="L758">
        <v>0</v>
      </c>
      <c r="M758">
        <v>128.04</v>
      </c>
      <c r="N758">
        <v>0</v>
      </c>
      <c r="O758">
        <v>0</v>
      </c>
      <c r="P758">
        <v>0</v>
      </c>
      <c r="Q758">
        <v>0</v>
      </c>
    </row>
    <row r="759" spans="1:17" x14ac:dyDescent="0.25">
      <c r="A759" t="s">
        <v>960</v>
      </c>
      <c r="B759" t="s">
        <v>219</v>
      </c>
      <c r="C759" t="s">
        <v>251</v>
      </c>
      <c r="D759" t="s">
        <v>574</v>
      </c>
      <c r="E759" t="s">
        <v>575</v>
      </c>
      <c r="F759" t="s">
        <v>223</v>
      </c>
      <c r="G759">
        <v>0</v>
      </c>
      <c r="H759">
        <v>0</v>
      </c>
      <c r="I759">
        <v>0</v>
      </c>
      <c r="J759" s="9">
        <v>-65.900000000000006</v>
      </c>
      <c r="K759">
        <v>1</v>
      </c>
      <c r="L759">
        <v>0</v>
      </c>
      <c r="M759">
        <v>65.900000000000006</v>
      </c>
      <c r="N759">
        <v>0</v>
      </c>
      <c r="O759">
        <v>0</v>
      </c>
      <c r="P759">
        <v>0</v>
      </c>
      <c r="Q759">
        <v>0</v>
      </c>
    </row>
    <row r="760" spans="1:17" x14ac:dyDescent="0.25">
      <c r="A760" t="s">
        <v>960</v>
      </c>
      <c r="B760" t="s">
        <v>219</v>
      </c>
      <c r="C760" t="s">
        <v>498</v>
      </c>
      <c r="D760" t="s">
        <v>587</v>
      </c>
      <c r="E760" t="s">
        <v>588</v>
      </c>
      <c r="F760" t="s">
        <v>223</v>
      </c>
      <c r="G760">
        <v>0</v>
      </c>
      <c r="H760">
        <v>0</v>
      </c>
      <c r="I760">
        <v>0</v>
      </c>
      <c r="J760" s="9">
        <v>-136.25</v>
      </c>
      <c r="K760">
        <v>1</v>
      </c>
      <c r="L760">
        <v>0</v>
      </c>
      <c r="M760">
        <v>136.25</v>
      </c>
      <c r="N760">
        <v>0</v>
      </c>
      <c r="O760">
        <v>0</v>
      </c>
      <c r="P760">
        <v>0</v>
      </c>
      <c r="Q760">
        <v>0</v>
      </c>
    </row>
    <row r="761" spans="1:17" x14ac:dyDescent="0.25">
      <c r="A761" t="s">
        <v>960</v>
      </c>
      <c r="B761" t="s">
        <v>219</v>
      </c>
      <c r="C761" t="s">
        <v>530</v>
      </c>
      <c r="D761" t="s">
        <v>587</v>
      </c>
      <c r="E761" t="s">
        <v>588</v>
      </c>
      <c r="F761" t="s">
        <v>223</v>
      </c>
      <c r="G761">
        <v>0</v>
      </c>
      <c r="H761">
        <v>0</v>
      </c>
      <c r="I761">
        <v>0</v>
      </c>
      <c r="J761" s="9">
        <v>-66.790000000000006</v>
      </c>
      <c r="K761">
        <v>1</v>
      </c>
      <c r="L761">
        <v>0</v>
      </c>
      <c r="M761">
        <v>66.790000000000006</v>
      </c>
      <c r="N761">
        <v>0</v>
      </c>
      <c r="O761">
        <v>0</v>
      </c>
      <c r="P761">
        <v>0</v>
      </c>
      <c r="Q761">
        <v>0</v>
      </c>
    </row>
    <row r="762" spans="1:17" x14ac:dyDescent="0.25">
      <c r="A762" t="s">
        <v>960</v>
      </c>
      <c r="B762" t="s">
        <v>219</v>
      </c>
      <c r="C762" t="s">
        <v>251</v>
      </c>
      <c r="D762" t="s">
        <v>587</v>
      </c>
      <c r="E762" t="s">
        <v>588</v>
      </c>
      <c r="F762" t="s">
        <v>223</v>
      </c>
      <c r="G762">
        <v>0</v>
      </c>
      <c r="H762">
        <v>0</v>
      </c>
      <c r="I762">
        <v>0</v>
      </c>
      <c r="J762" s="9">
        <v>-45.01</v>
      </c>
      <c r="K762">
        <v>1</v>
      </c>
      <c r="L762">
        <v>0</v>
      </c>
      <c r="M762">
        <v>45.01</v>
      </c>
      <c r="N762">
        <v>0</v>
      </c>
      <c r="O762">
        <v>0</v>
      </c>
      <c r="P762">
        <v>0</v>
      </c>
      <c r="Q762">
        <v>0</v>
      </c>
    </row>
    <row r="763" spans="1:17" x14ac:dyDescent="0.25">
      <c r="A763" t="s">
        <v>960</v>
      </c>
      <c r="B763" t="s">
        <v>219</v>
      </c>
      <c r="C763" t="s">
        <v>553</v>
      </c>
      <c r="D763" t="s">
        <v>587</v>
      </c>
      <c r="E763" t="s">
        <v>588</v>
      </c>
      <c r="F763" t="s">
        <v>223</v>
      </c>
      <c r="G763">
        <v>0</v>
      </c>
      <c r="H763">
        <v>0</v>
      </c>
      <c r="I763">
        <v>0</v>
      </c>
      <c r="J763" s="9">
        <v>-84.48</v>
      </c>
      <c r="K763">
        <v>1</v>
      </c>
      <c r="L763">
        <v>0</v>
      </c>
      <c r="M763">
        <v>84.48</v>
      </c>
      <c r="N763">
        <v>0</v>
      </c>
      <c r="O763">
        <v>0</v>
      </c>
      <c r="P763">
        <v>0</v>
      </c>
      <c r="Q763">
        <v>0</v>
      </c>
    </row>
    <row r="764" spans="1:17" x14ac:dyDescent="0.25">
      <c r="A764" t="s">
        <v>960</v>
      </c>
      <c r="B764" t="s">
        <v>219</v>
      </c>
      <c r="C764" t="s">
        <v>487</v>
      </c>
      <c r="D764" t="s">
        <v>589</v>
      </c>
      <c r="E764" t="s">
        <v>590</v>
      </c>
      <c r="F764" t="s">
        <v>223</v>
      </c>
      <c r="G764">
        <v>0</v>
      </c>
      <c r="H764">
        <v>0</v>
      </c>
      <c r="I764">
        <v>0</v>
      </c>
      <c r="J764" s="9">
        <v>-13.92</v>
      </c>
      <c r="K764">
        <v>1</v>
      </c>
      <c r="L764">
        <v>0</v>
      </c>
      <c r="M764">
        <v>13.92</v>
      </c>
      <c r="N764">
        <v>0</v>
      </c>
      <c r="O764">
        <v>0</v>
      </c>
      <c r="P764">
        <v>0</v>
      </c>
      <c r="Q764">
        <v>0</v>
      </c>
    </row>
    <row r="765" spans="1:17" x14ac:dyDescent="0.25">
      <c r="A765" t="s">
        <v>960</v>
      </c>
      <c r="B765" t="s">
        <v>219</v>
      </c>
      <c r="C765" t="s">
        <v>530</v>
      </c>
      <c r="D765" t="s">
        <v>589</v>
      </c>
      <c r="E765" t="s">
        <v>590</v>
      </c>
      <c r="F765" t="s">
        <v>223</v>
      </c>
      <c r="G765">
        <v>0</v>
      </c>
      <c r="H765">
        <v>0</v>
      </c>
      <c r="I765">
        <v>0</v>
      </c>
      <c r="J765" s="9">
        <v>-14.86</v>
      </c>
      <c r="K765">
        <v>1</v>
      </c>
      <c r="L765">
        <v>0</v>
      </c>
      <c r="M765">
        <v>14.86</v>
      </c>
      <c r="N765">
        <v>0</v>
      </c>
      <c r="O765">
        <v>0</v>
      </c>
      <c r="P765">
        <v>0</v>
      </c>
      <c r="Q765">
        <v>0</v>
      </c>
    </row>
    <row r="766" spans="1:17" x14ac:dyDescent="0.25">
      <c r="A766" t="s">
        <v>960</v>
      </c>
      <c r="B766" t="s">
        <v>219</v>
      </c>
      <c r="C766" t="s">
        <v>251</v>
      </c>
      <c r="D766" t="s">
        <v>589</v>
      </c>
      <c r="E766" t="s">
        <v>590</v>
      </c>
      <c r="F766" t="s">
        <v>223</v>
      </c>
      <c r="G766">
        <v>0</v>
      </c>
      <c r="H766">
        <v>0</v>
      </c>
      <c r="I766">
        <v>0</v>
      </c>
      <c r="J766" s="9">
        <v>-13.53</v>
      </c>
      <c r="K766">
        <v>1</v>
      </c>
      <c r="L766">
        <v>0</v>
      </c>
      <c r="M766">
        <v>13.53</v>
      </c>
      <c r="N766">
        <v>0</v>
      </c>
      <c r="O766">
        <v>0</v>
      </c>
      <c r="P766">
        <v>0</v>
      </c>
      <c r="Q766">
        <v>0</v>
      </c>
    </row>
    <row r="767" spans="1:17" x14ac:dyDescent="0.25">
      <c r="A767" t="s">
        <v>960</v>
      </c>
      <c r="B767" t="s">
        <v>219</v>
      </c>
      <c r="C767" t="s">
        <v>553</v>
      </c>
      <c r="D767" t="s">
        <v>589</v>
      </c>
      <c r="E767" t="s">
        <v>590</v>
      </c>
      <c r="F767" t="s">
        <v>223</v>
      </c>
      <c r="G767">
        <v>0</v>
      </c>
      <c r="H767">
        <v>0</v>
      </c>
      <c r="I767">
        <v>0</v>
      </c>
      <c r="J767" s="9">
        <v>-13</v>
      </c>
      <c r="K767">
        <v>1</v>
      </c>
      <c r="L767">
        <v>0</v>
      </c>
      <c r="M767">
        <v>13</v>
      </c>
      <c r="N767">
        <v>0</v>
      </c>
      <c r="O767">
        <v>0</v>
      </c>
      <c r="P767">
        <v>0</v>
      </c>
      <c r="Q767">
        <v>0</v>
      </c>
    </row>
    <row r="768" spans="1:17" x14ac:dyDescent="0.25">
      <c r="A768" t="s">
        <v>960</v>
      </c>
      <c r="B768" t="s">
        <v>219</v>
      </c>
      <c r="C768" t="s">
        <v>487</v>
      </c>
      <c r="D768" t="s">
        <v>591</v>
      </c>
      <c r="E768" t="s">
        <v>592</v>
      </c>
      <c r="F768" t="s">
        <v>223</v>
      </c>
      <c r="G768">
        <v>0</v>
      </c>
      <c r="H768">
        <v>0</v>
      </c>
      <c r="I768">
        <v>0</v>
      </c>
      <c r="J768" s="9">
        <v>-20.09</v>
      </c>
      <c r="K768">
        <v>1</v>
      </c>
      <c r="L768">
        <v>0</v>
      </c>
      <c r="M768">
        <v>20.09</v>
      </c>
      <c r="N768">
        <v>0</v>
      </c>
      <c r="O768">
        <v>0</v>
      </c>
      <c r="P768">
        <v>0</v>
      </c>
      <c r="Q768">
        <v>0</v>
      </c>
    </row>
    <row r="769" spans="1:17" x14ac:dyDescent="0.25">
      <c r="A769" t="s">
        <v>960</v>
      </c>
      <c r="B769" t="s">
        <v>219</v>
      </c>
      <c r="C769" t="s">
        <v>323</v>
      </c>
      <c r="D769" t="s">
        <v>591</v>
      </c>
      <c r="E769" t="s">
        <v>592</v>
      </c>
      <c r="F769" t="s">
        <v>223</v>
      </c>
      <c r="G769">
        <v>0</v>
      </c>
      <c r="H769">
        <v>0</v>
      </c>
      <c r="I769">
        <v>0</v>
      </c>
      <c r="J769" s="9">
        <v>-18.93</v>
      </c>
      <c r="K769">
        <v>1</v>
      </c>
      <c r="L769">
        <v>0</v>
      </c>
      <c r="M769">
        <v>18.93</v>
      </c>
      <c r="N769">
        <v>0</v>
      </c>
      <c r="O769">
        <v>0</v>
      </c>
      <c r="P769">
        <v>0</v>
      </c>
      <c r="Q769">
        <v>0</v>
      </c>
    </row>
    <row r="770" spans="1:17" x14ac:dyDescent="0.25">
      <c r="A770" t="s">
        <v>960</v>
      </c>
      <c r="B770" t="s">
        <v>219</v>
      </c>
      <c r="C770" t="s">
        <v>498</v>
      </c>
      <c r="D770" t="s">
        <v>591</v>
      </c>
      <c r="E770" t="s">
        <v>592</v>
      </c>
      <c r="F770" t="s">
        <v>223</v>
      </c>
      <c r="G770">
        <v>0</v>
      </c>
      <c r="H770">
        <v>0</v>
      </c>
      <c r="I770">
        <v>0</v>
      </c>
      <c r="J770" s="9">
        <v>-172.54</v>
      </c>
      <c r="K770">
        <v>1</v>
      </c>
      <c r="L770">
        <v>0</v>
      </c>
      <c r="M770">
        <v>172.54</v>
      </c>
      <c r="N770">
        <v>0</v>
      </c>
      <c r="O770">
        <v>0</v>
      </c>
      <c r="P770">
        <v>0</v>
      </c>
      <c r="Q770">
        <v>0</v>
      </c>
    </row>
    <row r="771" spans="1:17" x14ac:dyDescent="0.25">
      <c r="A771" t="s">
        <v>960</v>
      </c>
      <c r="B771" t="s">
        <v>219</v>
      </c>
      <c r="C771" t="s">
        <v>530</v>
      </c>
      <c r="D771" t="s">
        <v>591</v>
      </c>
      <c r="E771" t="s">
        <v>592</v>
      </c>
      <c r="F771" t="s">
        <v>223</v>
      </c>
      <c r="G771">
        <v>0</v>
      </c>
      <c r="H771">
        <v>0</v>
      </c>
      <c r="I771">
        <v>0</v>
      </c>
      <c r="J771" s="9">
        <v>-149.44999999999999</v>
      </c>
      <c r="K771">
        <v>1</v>
      </c>
      <c r="L771">
        <v>0</v>
      </c>
      <c r="M771">
        <v>149.44999999999999</v>
      </c>
      <c r="N771">
        <v>0</v>
      </c>
      <c r="O771">
        <v>0</v>
      </c>
      <c r="P771">
        <v>0</v>
      </c>
      <c r="Q771">
        <v>0</v>
      </c>
    </row>
    <row r="772" spans="1:17" x14ac:dyDescent="0.25">
      <c r="A772" t="s">
        <v>960</v>
      </c>
      <c r="B772" t="s">
        <v>219</v>
      </c>
      <c r="C772" t="s">
        <v>251</v>
      </c>
      <c r="D772" t="s">
        <v>591</v>
      </c>
      <c r="E772" t="s">
        <v>592</v>
      </c>
      <c r="F772" t="s">
        <v>223</v>
      </c>
      <c r="G772">
        <v>0</v>
      </c>
      <c r="H772">
        <v>0</v>
      </c>
      <c r="I772">
        <v>0</v>
      </c>
      <c r="J772" s="9">
        <v>-47.54</v>
      </c>
      <c r="K772">
        <v>1</v>
      </c>
      <c r="L772">
        <v>0</v>
      </c>
      <c r="M772">
        <v>47.54</v>
      </c>
      <c r="N772">
        <v>0</v>
      </c>
      <c r="O772">
        <v>0</v>
      </c>
      <c r="P772">
        <v>0</v>
      </c>
      <c r="Q772">
        <v>0</v>
      </c>
    </row>
    <row r="773" spans="1:17" x14ac:dyDescent="0.25">
      <c r="A773" t="s">
        <v>960</v>
      </c>
      <c r="B773" t="s">
        <v>219</v>
      </c>
      <c r="C773" t="s">
        <v>593</v>
      </c>
      <c r="D773" t="s">
        <v>591</v>
      </c>
      <c r="E773" t="s">
        <v>592</v>
      </c>
      <c r="F773" t="s">
        <v>223</v>
      </c>
      <c r="G773">
        <v>0</v>
      </c>
      <c r="H773">
        <v>0</v>
      </c>
      <c r="I773">
        <v>0</v>
      </c>
      <c r="J773" s="9">
        <v>-53.38</v>
      </c>
      <c r="K773">
        <v>1</v>
      </c>
      <c r="L773">
        <v>0</v>
      </c>
      <c r="M773">
        <v>53.38</v>
      </c>
      <c r="N773">
        <v>0</v>
      </c>
      <c r="O773">
        <v>0</v>
      </c>
      <c r="P773">
        <v>0</v>
      </c>
      <c r="Q773">
        <v>0</v>
      </c>
    </row>
    <row r="774" spans="1:17" x14ac:dyDescent="0.25">
      <c r="A774" t="s">
        <v>960</v>
      </c>
      <c r="B774" t="s">
        <v>219</v>
      </c>
      <c r="C774" t="s">
        <v>498</v>
      </c>
      <c r="D774" t="s">
        <v>594</v>
      </c>
      <c r="E774" t="s">
        <v>595</v>
      </c>
      <c r="F774" t="s">
        <v>223</v>
      </c>
      <c r="G774">
        <v>0</v>
      </c>
      <c r="H774">
        <v>0</v>
      </c>
      <c r="I774">
        <v>0</v>
      </c>
      <c r="J774" s="9">
        <v>-22.96</v>
      </c>
      <c r="K774">
        <v>1</v>
      </c>
      <c r="L774">
        <v>0</v>
      </c>
      <c r="M774">
        <v>22.96</v>
      </c>
      <c r="N774">
        <v>0</v>
      </c>
      <c r="O774">
        <v>0</v>
      </c>
      <c r="P774">
        <v>0</v>
      </c>
      <c r="Q774">
        <v>0</v>
      </c>
    </row>
    <row r="775" spans="1:17" x14ac:dyDescent="0.25">
      <c r="A775" t="s">
        <v>960</v>
      </c>
      <c r="B775" t="s">
        <v>219</v>
      </c>
      <c r="C775" t="s">
        <v>530</v>
      </c>
      <c r="D775" t="s">
        <v>594</v>
      </c>
      <c r="E775" t="s">
        <v>595</v>
      </c>
      <c r="F775" t="s">
        <v>223</v>
      </c>
      <c r="G775">
        <v>0</v>
      </c>
      <c r="H775">
        <v>0</v>
      </c>
      <c r="I775">
        <v>0</v>
      </c>
      <c r="J775" s="9">
        <v>-19.62</v>
      </c>
      <c r="K775">
        <v>1</v>
      </c>
      <c r="L775">
        <v>0</v>
      </c>
      <c r="M775">
        <v>19.62</v>
      </c>
      <c r="N775">
        <v>0</v>
      </c>
      <c r="O775">
        <v>0</v>
      </c>
      <c r="P775">
        <v>0</v>
      </c>
      <c r="Q775">
        <v>0</v>
      </c>
    </row>
    <row r="776" spans="1:17" x14ac:dyDescent="0.25">
      <c r="A776" t="s">
        <v>960</v>
      </c>
      <c r="B776" t="s">
        <v>219</v>
      </c>
      <c r="C776" t="s">
        <v>251</v>
      </c>
      <c r="D776" t="s">
        <v>594</v>
      </c>
      <c r="E776" t="s">
        <v>595</v>
      </c>
      <c r="F776" t="s">
        <v>223</v>
      </c>
      <c r="G776">
        <v>0</v>
      </c>
      <c r="H776">
        <v>0</v>
      </c>
      <c r="I776">
        <v>0</v>
      </c>
      <c r="J776" s="9">
        <v>-33.92</v>
      </c>
      <c r="K776">
        <v>1</v>
      </c>
      <c r="L776">
        <v>0</v>
      </c>
      <c r="M776">
        <v>33.92</v>
      </c>
      <c r="N776">
        <v>0</v>
      </c>
      <c r="O776">
        <v>0</v>
      </c>
      <c r="P776">
        <v>0</v>
      </c>
      <c r="Q776">
        <v>0</v>
      </c>
    </row>
    <row r="777" spans="1:17" x14ac:dyDescent="0.25">
      <c r="A777" t="s">
        <v>960</v>
      </c>
      <c r="B777" t="s">
        <v>219</v>
      </c>
      <c r="C777" t="s">
        <v>593</v>
      </c>
      <c r="D777" t="s">
        <v>594</v>
      </c>
      <c r="E777" t="s">
        <v>595</v>
      </c>
      <c r="F777" t="s">
        <v>223</v>
      </c>
      <c r="G777">
        <v>0</v>
      </c>
      <c r="H777">
        <v>0</v>
      </c>
      <c r="I777">
        <v>0</v>
      </c>
      <c r="J777" s="9">
        <v>-39</v>
      </c>
      <c r="K777">
        <v>1</v>
      </c>
      <c r="L777">
        <v>0</v>
      </c>
      <c r="M777">
        <v>39</v>
      </c>
      <c r="N777">
        <v>0</v>
      </c>
      <c r="O777">
        <v>0</v>
      </c>
      <c r="P777">
        <v>0</v>
      </c>
      <c r="Q777">
        <v>0</v>
      </c>
    </row>
    <row r="778" spans="1:17" x14ac:dyDescent="0.25">
      <c r="A778" t="s">
        <v>960</v>
      </c>
      <c r="B778" t="s">
        <v>219</v>
      </c>
      <c r="C778" t="s">
        <v>251</v>
      </c>
      <c r="D778" t="s">
        <v>596</v>
      </c>
      <c r="E778" t="s">
        <v>597</v>
      </c>
      <c r="F778" t="s">
        <v>223</v>
      </c>
      <c r="G778">
        <v>0</v>
      </c>
      <c r="H778">
        <v>0</v>
      </c>
      <c r="I778">
        <v>0</v>
      </c>
      <c r="J778" s="9">
        <v>-32.4</v>
      </c>
      <c r="K778">
        <v>1</v>
      </c>
      <c r="L778">
        <v>0</v>
      </c>
      <c r="M778">
        <v>32.4</v>
      </c>
      <c r="N778">
        <v>0</v>
      </c>
      <c r="O778">
        <v>0</v>
      </c>
      <c r="P778">
        <v>0</v>
      </c>
      <c r="Q778">
        <v>0</v>
      </c>
    </row>
    <row r="779" spans="1:17" x14ac:dyDescent="0.25">
      <c r="A779" t="s">
        <v>960</v>
      </c>
      <c r="B779" t="s">
        <v>219</v>
      </c>
      <c r="C779" t="s">
        <v>553</v>
      </c>
      <c r="D779" t="s">
        <v>596</v>
      </c>
      <c r="E779" t="s">
        <v>597</v>
      </c>
      <c r="F779" t="s">
        <v>223</v>
      </c>
      <c r="G779">
        <v>0</v>
      </c>
      <c r="H779">
        <v>0</v>
      </c>
      <c r="I779">
        <v>0</v>
      </c>
      <c r="J779" s="9">
        <v>-31.51</v>
      </c>
      <c r="K779">
        <v>1</v>
      </c>
      <c r="L779">
        <v>0</v>
      </c>
      <c r="M779">
        <v>31.51</v>
      </c>
      <c r="N779">
        <v>0</v>
      </c>
      <c r="O779">
        <v>0</v>
      </c>
      <c r="P779">
        <v>0</v>
      </c>
      <c r="Q779">
        <v>0</v>
      </c>
    </row>
    <row r="780" spans="1:17" x14ac:dyDescent="0.25">
      <c r="A780" t="s">
        <v>960</v>
      </c>
      <c r="B780" t="s">
        <v>219</v>
      </c>
      <c r="C780" t="s">
        <v>969</v>
      </c>
      <c r="D780" t="s">
        <v>596</v>
      </c>
      <c r="E780" t="s">
        <v>597</v>
      </c>
      <c r="F780" t="s">
        <v>223</v>
      </c>
      <c r="G780">
        <v>0</v>
      </c>
      <c r="H780">
        <v>0</v>
      </c>
      <c r="I780">
        <v>0</v>
      </c>
      <c r="J780" s="9">
        <v>-425.65</v>
      </c>
      <c r="K780">
        <v>1</v>
      </c>
      <c r="L780">
        <v>0</v>
      </c>
      <c r="M780">
        <v>425.65</v>
      </c>
      <c r="N780">
        <v>0</v>
      </c>
      <c r="O780">
        <v>0</v>
      </c>
      <c r="P780">
        <v>0</v>
      </c>
      <c r="Q780">
        <v>0</v>
      </c>
    </row>
    <row r="781" spans="1:17" x14ac:dyDescent="0.25">
      <c r="A781" t="s">
        <v>960</v>
      </c>
      <c r="B781" t="s">
        <v>219</v>
      </c>
      <c r="C781" t="s">
        <v>251</v>
      </c>
      <c r="D781" t="s">
        <v>598</v>
      </c>
      <c r="E781" t="s">
        <v>599</v>
      </c>
      <c r="F781" t="s">
        <v>223</v>
      </c>
      <c r="G781">
        <v>0</v>
      </c>
      <c r="H781">
        <v>0</v>
      </c>
      <c r="I781">
        <v>0</v>
      </c>
      <c r="J781" s="9">
        <v>-78.22</v>
      </c>
      <c r="K781">
        <v>1</v>
      </c>
      <c r="L781">
        <v>0</v>
      </c>
      <c r="M781">
        <v>78.22</v>
      </c>
      <c r="N781">
        <v>0</v>
      </c>
      <c r="O781">
        <v>0</v>
      </c>
      <c r="P781">
        <v>0</v>
      </c>
      <c r="Q781">
        <v>0</v>
      </c>
    </row>
    <row r="782" spans="1:17" x14ac:dyDescent="0.25">
      <c r="A782" t="s">
        <v>960</v>
      </c>
      <c r="B782" t="s">
        <v>219</v>
      </c>
      <c r="C782" t="s">
        <v>553</v>
      </c>
      <c r="D782" t="s">
        <v>598</v>
      </c>
      <c r="E782" t="s">
        <v>599</v>
      </c>
      <c r="F782" t="s">
        <v>223</v>
      </c>
      <c r="G782">
        <v>0</v>
      </c>
      <c r="H782">
        <v>0</v>
      </c>
      <c r="I782">
        <v>0</v>
      </c>
      <c r="J782" s="9">
        <v>-107.06</v>
      </c>
      <c r="K782">
        <v>1</v>
      </c>
      <c r="L782">
        <v>0</v>
      </c>
      <c r="M782">
        <v>107.06</v>
      </c>
      <c r="N782">
        <v>0</v>
      </c>
      <c r="O782">
        <v>0</v>
      </c>
      <c r="P782">
        <v>0</v>
      </c>
      <c r="Q782">
        <v>0</v>
      </c>
    </row>
    <row r="783" spans="1:17" x14ac:dyDescent="0.25">
      <c r="A783" t="s">
        <v>960</v>
      </c>
      <c r="B783" t="s">
        <v>219</v>
      </c>
      <c r="C783" t="s">
        <v>581</v>
      </c>
      <c r="D783" t="s">
        <v>601</v>
      </c>
      <c r="E783" t="s">
        <v>602</v>
      </c>
      <c r="F783" t="s">
        <v>223</v>
      </c>
      <c r="G783">
        <v>0</v>
      </c>
      <c r="H783">
        <v>0</v>
      </c>
      <c r="I783">
        <v>0</v>
      </c>
      <c r="J783" s="9">
        <v>-375.93</v>
      </c>
      <c r="K783">
        <v>1</v>
      </c>
      <c r="L783">
        <v>0</v>
      </c>
      <c r="M783">
        <v>375.93</v>
      </c>
      <c r="N783">
        <v>0</v>
      </c>
      <c r="O783">
        <v>0</v>
      </c>
      <c r="P783">
        <v>0</v>
      </c>
      <c r="Q783">
        <v>0</v>
      </c>
    </row>
    <row r="784" spans="1:17" x14ac:dyDescent="0.25">
      <c r="A784" t="s">
        <v>960</v>
      </c>
      <c r="B784" t="s">
        <v>219</v>
      </c>
      <c r="C784" t="s">
        <v>323</v>
      </c>
      <c r="D784" t="s">
        <v>603</v>
      </c>
      <c r="E784" t="s">
        <v>604</v>
      </c>
      <c r="F784" t="s">
        <v>223</v>
      </c>
      <c r="G784">
        <v>0</v>
      </c>
      <c r="H784">
        <v>0</v>
      </c>
      <c r="I784">
        <v>0</v>
      </c>
      <c r="J784" s="9">
        <v>-94.64</v>
      </c>
      <c r="K784">
        <v>1</v>
      </c>
      <c r="L784">
        <v>0</v>
      </c>
      <c r="M784">
        <v>94.64</v>
      </c>
      <c r="N784">
        <v>0</v>
      </c>
      <c r="O784">
        <v>0</v>
      </c>
      <c r="P784">
        <v>0</v>
      </c>
      <c r="Q784">
        <v>0</v>
      </c>
    </row>
    <row r="785" spans="1:17" x14ac:dyDescent="0.25">
      <c r="A785" t="s">
        <v>960</v>
      </c>
      <c r="B785" t="s">
        <v>219</v>
      </c>
      <c r="C785" t="s">
        <v>498</v>
      </c>
      <c r="D785" t="s">
        <v>603</v>
      </c>
      <c r="E785" t="s">
        <v>604</v>
      </c>
      <c r="F785" t="s">
        <v>223</v>
      </c>
      <c r="G785">
        <v>0</v>
      </c>
      <c r="H785">
        <v>0</v>
      </c>
      <c r="I785">
        <v>0</v>
      </c>
      <c r="J785" s="9">
        <v>-81.13</v>
      </c>
      <c r="K785">
        <v>1</v>
      </c>
      <c r="L785">
        <v>0</v>
      </c>
      <c r="M785">
        <v>81.13</v>
      </c>
      <c r="N785">
        <v>0</v>
      </c>
      <c r="O785">
        <v>0</v>
      </c>
      <c r="P785">
        <v>0</v>
      </c>
      <c r="Q785">
        <v>0</v>
      </c>
    </row>
    <row r="786" spans="1:17" x14ac:dyDescent="0.25">
      <c r="A786" t="s">
        <v>960</v>
      </c>
      <c r="B786" t="s">
        <v>219</v>
      </c>
      <c r="C786" t="s">
        <v>406</v>
      </c>
      <c r="D786" t="s">
        <v>603</v>
      </c>
      <c r="E786" t="s">
        <v>604</v>
      </c>
      <c r="F786" t="s">
        <v>223</v>
      </c>
      <c r="G786">
        <v>0</v>
      </c>
      <c r="H786">
        <v>0</v>
      </c>
      <c r="I786">
        <v>0</v>
      </c>
      <c r="J786" s="9">
        <v>-60.92</v>
      </c>
      <c r="K786">
        <v>1</v>
      </c>
      <c r="L786">
        <v>0</v>
      </c>
      <c r="M786">
        <v>60.92</v>
      </c>
      <c r="N786">
        <v>0</v>
      </c>
      <c r="O786">
        <v>0</v>
      </c>
      <c r="P786">
        <v>0</v>
      </c>
      <c r="Q786">
        <v>0</v>
      </c>
    </row>
    <row r="787" spans="1:17" x14ac:dyDescent="0.25">
      <c r="A787" t="s">
        <v>960</v>
      </c>
      <c r="B787" t="s">
        <v>219</v>
      </c>
      <c r="C787" t="s">
        <v>251</v>
      </c>
      <c r="D787" t="s">
        <v>603</v>
      </c>
      <c r="E787" t="s">
        <v>604</v>
      </c>
      <c r="F787" t="s">
        <v>223</v>
      </c>
      <c r="G787">
        <v>0</v>
      </c>
      <c r="H787">
        <v>0</v>
      </c>
      <c r="I787">
        <v>0</v>
      </c>
      <c r="J787" s="9">
        <v>-34.51</v>
      </c>
      <c r="K787">
        <v>1</v>
      </c>
      <c r="L787">
        <v>0</v>
      </c>
      <c r="M787">
        <v>34.51</v>
      </c>
      <c r="N787">
        <v>0</v>
      </c>
      <c r="O787">
        <v>0</v>
      </c>
      <c r="P787">
        <v>0</v>
      </c>
      <c r="Q787">
        <v>0</v>
      </c>
    </row>
    <row r="788" spans="1:17" x14ac:dyDescent="0.25">
      <c r="A788" t="s">
        <v>960</v>
      </c>
      <c r="B788" t="s">
        <v>219</v>
      </c>
      <c r="C788" t="s">
        <v>257</v>
      </c>
      <c r="D788" t="s">
        <v>970</v>
      </c>
      <c r="E788" t="s">
        <v>971</v>
      </c>
      <c r="F788" t="s">
        <v>223</v>
      </c>
      <c r="G788">
        <v>0</v>
      </c>
      <c r="H788">
        <v>0</v>
      </c>
      <c r="I788">
        <v>0</v>
      </c>
      <c r="J788" s="9">
        <v>-340.05</v>
      </c>
      <c r="K788">
        <v>1</v>
      </c>
      <c r="L788">
        <v>0</v>
      </c>
      <c r="M788">
        <v>340.05</v>
      </c>
      <c r="N788">
        <v>0</v>
      </c>
      <c r="O788">
        <v>0</v>
      </c>
      <c r="P788">
        <v>0</v>
      </c>
      <c r="Q788">
        <v>0</v>
      </c>
    </row>
    <row r="789" spans="1:17" x14ac:dyDescent="0.25">
      <c r="A789" t="s">
        <v>960</v>
      </c>
      <c r="B789" t="s">
        <v>219</v>
      </c>
      <c r="C789" t="s">
        <v>235</v>
      </c>
      <c r="D789" t="s">
        <v>605</v>
      </c>
      <c r="E789" t="s">
        <v>606</v>
      </c>
      <c r="F789" t="s">
        <v>223</v>
      </c>
      <c r="G789">
        <v>0</v>
      </c>
      <c r="H789">
        <v>0</v>
      </c>
      <c r="I789">
        <v>0</v>
      </c>
      <c r="J789" s="9">
        <v>-1282.47</v>
      </c>
      <c r="K789">
        <v>1</v>
      </c>
      <c r="L789">
        <v>0</v>
      </c>
      <c r="M789">
        <v>1282.47</v>
      </c>
      <c r="N789">
        <v>0</v>
      </c>
      <c r="O789">
        <v>0</v>
      </c>
      <c r="P789">
        <v>0</v>
      </c>
      <c r="Q789">
        <v>0</v>
      </c>
    </row>
    <row r="790" spans="1:17" x14ac:dyDescent="0.25">
      <c r="A790" t="s">
        <v>960</v>
      </c>
      <c r="B790" t="s">
        <v>219</v>
      </c>
      <c r="C790" t="s">
        <v>487</v>
      </c>
      <c r="D790" t="s">
        <v>605</v>
      </c>
      <c r="E790" t="s">
        <v>606</v>
      </c>
      <c r="F790" t="s">
        <v>223</v>
      </c>
      <c r="G790">
        <v>0</v>
      </c>
      <c r="H790">
        <v>0</v>
      </c>
      <c r="I790">
        <v>0</v>
      </c>
      <c r="J790" s="9">
        <v>-99.05</v>
      </c>
      <c r="K790">
        <v>1</v>
      </c>
      <c r="L790">
        <v>0</v>
      </c>
      <c r="M790">
        <v>99.05</v>
      </c>
      <c r="N790">
        <v>0</v>
      </c>
      <c r="O790">
        <v>0</v>
      </c>
      <c r="P790">
        <v>0</v>
      </c>
      <c r="Q790">
        <v>0</v>
      </c>
    </row>
    <row r="791" spans="1:17" x14ac:dyDescent="0.25">
      <c r="A791" t="s">
        <v>960</v>
      </c>
      <c r="B791" t="s">
        <v>219</v>
      </c>
      <c r="C791" t="s">
        <v>323</v>
      </c>
      <c r="D791" t="s">
        <v>605</v>
      </c>
      <c r="E791" t="s">
        <v>606</v>
      </c>
      <c r="F791" t="s">
        <v>223</v>
      </c>
      <c r="G791">
        <v>0</v>
      </c>
      <c r="H791">
        <v>0</v>
      </c>
      <c r="I791">
        <v>0</v>
      </c>
      <c r="J791" s="9">
        <v>-97.17</v>
      </c>
      <c r="K791">
        <v>1</v>
      </c>
      <c r="L791">
        <v>0</v>
      </c>
      <c r="M791">
        <v>97.17</v>
      </c>
      <c r="N791">
        <v>0</v>
      </c>
      <c r="O791">
        <v>0</v>
      </c>
      <c r="P791">
        <v>0</v>
      </c>
      <c r="Q791">
        <v>0</v>
      </c>
    </row>
    <row r="792" spans="1:17" x14ac:dyDescent="0.25">
      <c r="A792" t="s">
        <v>960</v>
      </c>
      <c r="B792" t="s">
        <v>219</v>
      </c>
      <c r="C792" t="s">
        <v>498</v>
      </c>
      <c r="D792" t="s">
        <v>605</v>
      </c>
      <c r="E792" t="s">
        <v>606</v>
      </c>
      <c r="F792" t="s">
        <v>223</v>
      </c>
      <c r="G792">
        <v>0</v>
      </c>
      <c r="H792">
        <v>0</v>
      </c>
      <c r="I792">
        <v>0</v>
      </c>
      <c r="J792" s="9">
        <v>-88.96</v>
      </c>
      <c r="K792">
        <v>1</v>
      </c>
      <c r="L792">
        <v>0</v>
      </c>
      <c r="M792">
        <v>88.96</v>
      </c>
      <c r="N792">
        <v>0</v>
      </c>
      <c r="O792">
        <v>0</v>
      </c>
      <c r="P792">
        <v>0</v>
      </c>
      <c r="Q792">
        <v>0</v>
      </c>
    </row>
    <row r="793" spans="1:17" x14ac:dyDescent="0.25">
      <c r="A793" t="s">
        <v>960</v>
      </c>
      <c r="B793" t="s">
        <v>219</v>
      </c>
      <c r="C793" t="s">
        <v>530</v>
      </c>
      <c r="D793" t="s">
        <v>605</v>
      </c>
      <c r="E793" t="s">
        <v>606</v>
      </c>
      <c r="F793" t="s">
        <v>223</v>
      </c>
      <c r="G793">
        <v>0</v>
      </c>
      <c r="H793">
        <v>0</v>
      </c>
      <c r="I793">
        <v>0</v>
      </c>
      <c r="J793" s="9">
        <v>-74.260000000000005</v>
      </c>
      <c r="K793">
        <v>1</v>
      </c>
      <c r="L793">
        <v>0</v>
      </c>
      <c r="M793">
        <v>74.260000000000005</v>
      </c>
      <c r="N793">
        <v>0</v>
      </c>
      <c r="O793">
        <v>0</v>
      </c>
      <c r="P793">
        <v>0</v>
      </c>
      <c r="Q793">
        <v>0</v>
      </c>
    </row>
    <row r="794" spans="1:17" x14ac:dyDescent="0.25">
      <c r="A794" t="s">
        <v>960</v>
      </c>
      <c r="B794" t="s">
        <v>219</v>
      </c>
      <c r="C794" t="s">
        <v>251</v>
      </c>
      <c r="D794" t="s">
        <v>605</v>
      </c>
      <c r="E794" t="s">
        <v>606</v>
      </c>
      <c r="F794" t="s">
        <v>223</v>
      </c>
      <c r="G794">
        <v>0</v>
      </c>
      <c r="H794">
        <v>0</v>
      </c>
      <c r="I794">
        <v>0</v>
      </c>
      <c r="J794" s="9">
        <v>-46.72</v>
      </c>
      <c r="K794">
        <v>1</v>
      </c>
      <c r="L794">
        <v>0</v>
      </c>
      <c r="M794">
        <v>46.72</v>
      </c>
      <c r="N794">
        <v>0</v>
      </c>
      <c r="O794">
        <v>0</v>
      </c>
      <c r="P794">
        <v>0</v>
      </c>
      <c r="Q794">
        <v>0</v>
      </c>
    </row>
    <row r="795" spans="1:17" x14ac:dyDescent="0.25">
      <c r="A795" t="s">
        <v>960</v>
      </c>
      <c r="B795" t="s">
        <v>219</v>
      </c>
      <c r="C795" t="s">
        <v>553</v>
      </c>
      <c r="D795" t="s">
        <v>605</v>
      </c>
      <c r="E795" t="s">
        <v>606</v>
      </c>
      <c r="F795" t="s">
        <v>223</v>
      </c>
      <c r="G795">
        <v>0</v>
      </c>
      <c r="H795">
        <v>0</v>
      </c>
      <c r="I795">
        <v>0</v>
      </c>
      <c r="J795" s="9">
        <v>-34.25</v>
      </c>
      <c r="K795">
        <v>1</v>
      </c>
      <c r="L795">
        <v>0</v>
      </c>
      <c r="M795">
        <v>34.25</v>
      </c>
      <c r="N795">
        <v>0</v>
      </c>
      <c r="O795">
        <v>0</v>
      </c>
      <c r="P795">
        <v>0</v>
      </c>
      <c r="Q795">
        <v>0</v>
      </c>
    </row>
    <row r="796" spans="1:17" x14ac:dyDescent="0.25">
      <c r="A796" t="s">
        <v>960</v>
      </c>
      <c r="B796" t="s">
        <v>219</v>
      </c>
      <c r="C796" t="s">
        <v>609</v>
      </c>
      <c r="D796" t="s">
        <v>610</v>
      </c>
      <c r="E796" t="s">
        <v>611</v>
      </c>
      <c r="F796" t="s">
        <v>223</v>
      </c>
      <c r="G796">
        <v>0</v>
      </c>
      <c r="H796">
        <v>0</v>
      </c>
      <c r="I796">
        <v>0</v>
      </c>
      <c r="J796" s="9">
        <v>-26</v>
      </c>
      <c r="K796">
        <v>1</v>
      </c>
      <c r="L796">
        <v>0</v>
      </c>
      <c r="M796">
        <v>26</v>
      </c>
      <c r="N796">
        <v>0</v>
      </c>
      <c r="O796">
        <v>0</v>
      </c>
      <c r="P796">
        <v>0</v>
      </c>
      <c r="Q796">
        <v>0</v>
      </c>
    </row>
    <row r="797" spans="1:17" x14ac:dyDescent="0.25">
      <c r="A797" t="s">
        <v>960</v>
      </c>
      <c r="B797" t="s">
        <v>219</v>
      </c>
      <c r="C797" t="s">
        <v>581</v>
      </c>
      <c r="D797" t="s">
        <v>615</v>
      </c>
      <c r="E797" t="s">
        <v>616</v>
      </c>
      <c r="F797" t="s">
        <v>223</v>
      </c>
      <c r="G797">
        <v>0</v>
      </c>
      <c r="H797">
        <v>0</v>
      </c>
      <c r="I797">
        <v>0</v>
      </c>
      <c r="J797" s="9">
        <v>-13</v>
      </c>
      <c r="K797">
        <v>1</v>
      </c>
      <c r="L797">
        <v>0</v>
      </c>
      <c r="M797">
        <v>13</v>
      </c>
      <c r="N797">
        <v>0</v>
      </c>
      <c r="O797">
        <v>0</v>
      </c>
      <c r="P797">
        <v>0</v>
      </c>
      <c r="Q797">
        <v>0</v>
      </c>
    </row>
    <row r="798" spans="1:17" x14ac:dyDescent="0.25">
      <c r="A798" t="s">
        <v>960</v>
      </c>
      <c r="B798" t="s">
        <v>219</v>
      </c>
      <c r="C798" t="s">
        <v>600</v>
      </c>
      <c r="D798" t="s">
        <v>615</v>
      </c>
      <c r="E798" t="s">
        <v>616</v>
      </c>
      <c r="F798" t="s">
        <v>223</v>
      </c>
      <c r="G798">
        <v>0</v>
      </c>
      <c r="H798">
        <v>0</v>
      </c>
      <c r="I798">
        <v>0</v>
      </c>
      <c r="J798" s="9">
        <v>-13</v>
      </c>
      <c r="K798">
        <v>1</v>
      </c>
      <c r="L798">
        <v>0</v>
      </c>
      <c r="M798">
        <v>13</v>
      </c>
      <c r="N798">
        <v>0</v>
      </c>
      <c r="O798">
        <v>0</v>
      </c>
      <c r="P798">
        <v>0</v>
      </c>
      <c r="Q798">
        <v>0</v>
      </c>
    </row>
    <row r="799" spans="1:17" x14ac:dyDescent="0.25">
      <c r="A799" t="s">
        <v>960</v>
      </c>
      <c r="B799" t="s">
        <v>219</v>
      </c>
      <c r="C799" t="s">
        <v>581</v>
      </c>
      <c r="D799" t="s">
        <v>617</v>
      </c>
      <c r="E799" t="s">
        <v>618</v>
      </c>
      <c r="F799" t="s">
        <v>223</v>
      </c>
      <c r="G799">
        <v>0</v>
      </c>
      <c r="H799">
        <v>0</v>
      </c>
      <c r="I799">
        <v>0</v>
      </c>
      <c r="J799" s="9">
        <v>-13</v>
      </c>
      <c r="K799">
        <v>1</v>
      </c>
      <c r="L799">
        <v>0</v>
      </c>
      <c r="M799">
        <v>13</v>
      </c>
      <c r="N799">
        <v>0</v>
      </c>
      <c r="O799">
        <v>0</v>
      </c>
      <c r="P799">
        <v>0</v>
      </c>
      <c r="Q799">
        <v>0</v>
      </c>
    </row>
    <row r="800" spans="1:17" x14ac:dyDescent="0.25">
      <c r="A800" t="s">
        <v>960</v>
      </c>
      <c r="B800" t="s">
        <v>219</v>
      </c>
      <c r="C800" t="s">
        <v>600</v>
      </c>
      <c r="D800" t="s">
        <v>617</v>
      </c>
      <c r="E800" t="s">
        <v>618</v>
      </c>
      <c r="F800" t="s">
        <v>223</v>
      </c>
      <c r="G800">
        <v>0</v>
      </c>
      <c r="H800">
        <v>0</v>
      </c>
      <c r="I800">
        <v>0</v>
      </c>
      <c r="J800" s="9">
        <v>-13</v>
      </c>
      <c r="K800">
        <v>1</v>
      </c>
      <c r="L800">
        <v>0</v>
      </c>
      <c r="M800">
        <v>13</v>
      </c>
      <c r="N800">
        <v>0</v>
      </c>
      <c r="O800">
        <v>0</v>
      </c>
      <c r="P800">
        <v>0</v>
      </c>
      <c r="Q800">
        <v>0</v>
      </c>
    </row>
    <row r="801" spans="1:17" x14ac:dyDescent="0.25">
      <c r="A801" t="s">
        <v>960</v>
      </c>
      <c r="B801" t="s">
        <v>219</v>
      </c>
      <c r="C801" t="s">
        <v>487</v>
      </c>
      <c r="D801" t="s">
        <v>619</v>
      </c>
      <c r="E801" t="s">
        <v>620</v>
      </c>
      <c r="F801" t="s">
        <v>223</v>
      </c>
      <c r="G801">
        <v>0</v>
      </c>
      <c r="H801">
        <v>0</v>
      </c>
      <c r="I801">
        <v>0</v>
      </c>
      <c r="J801" s="9">
        <v>-121.54</v>
      </c>
      <c r="K801">
        <v>1</v>
      </c>
      <c r="L801">
        <v>0</v>
      </c>
      <c r="M801">
        <v>121.54</v>
      </c>
      <c r="N801">
        <v>0</v>
      </c>
      <c r="O801">
        <v>0</v>
      </c>
      <c r="P801">
        <v>0</v>
      </c>
      <c r="Q801">
        <v>0</v>
      </c>
    </row>
    <row r="802" spans="1:17" x14ac:dyDescent="0.25">
      <c r="A802" t="s">
        <v>960</v>
      </c>
      <c r="B802" t="s">
        <v>219</v>
      </c>
      <c r="C802" t="s">
        <v>323</v>
      </c>
      <c r="D802" t="s">
        <v>619</v>
      </c>
      <c r="E802" t="s">
        <v>620</v>
      </c>
      <c r="F802" t="s">
        <v>223</v>
      </c>
      <c r="G802">
        <v>0</v>
      </c>
      <c r="H802">
        <v>0</v>
      </c>
      <c r="I802">
        <v>0</v>
      </c>
      <c r="J802" s="9">
        <v>-131.38999999999999</v>
      </c>
      <c r="K802">
        <v>1</v>
      </c>
      <c r="L802">
        <v>0</v>
      </c>
      <c r="M802">
        <v>131.38999999999999</v>
      </c>
      <c r="N802">
        <v>0</v>
      </c>
      <c r="O802">
        <v>0</v>
      </c>
      <c r="P802">
        <v>0</v>
      </c>
      <c r="Q802">
        <v>0</v>
      </c>
    </row>
    <row r="803" spans="1:17" x14ac:dyDescent="0.25">
      <c r="A803" t="s">
        <v>960</v>
      </c>
      <c r="B803" t="s">
        <v>219</v>
      </c>
      <c r="C803" t="s">
        <v>498</v>
      </c>
      <c r="D803" t="s">
        <v>619</v>
      </c>
      <c r="E803" t="s">
        <v>620</v>
      </c>
      <c r="F803" t="s">
        <v>223</v>
      </c>
      <c r="G803">
        <v>0</v>
      </c>
      <c r="H803">
        <v>0</v>
      </c>
      <c r="I803">
        <v>0</v>
      </c>
      <c r="J803" s="9">
        <v>-102.85</v>
      </c>
      <c r="K803">
        <v>1</v>
      </c>
      <c r="L803">
        <v>0</v>
      </c>
      <c r="M803">
        <v>102.85</v>
      </c>
      <c r="N803">
        <v>0</v>
      </c>
      <c r="O803">
        <v>0</v>
      </c>
      <c r="P803">
        <v>0</v>
      </c>
      <c r="Q803">
        <v>0</v>
      </c>
    </row>
    <row r="804" spans="1:17" x14ac:dyDescent="0.25">
      <c r="A804" t="s">
        <v>960</v>
      </c>
      <c r="B804" t="s">
        <v>219</v>
      </c>
      <c r="C804" t="s">
        <v>530</v>
      </c>
      <c r="D804" t="s">
        <v>619</v>
      </c>
      <c r="E804" t="s">
        <v>620</v>
      </c>
      <c r="F804" t="s">
        <v>223</v>
      </c>
      <c r="G804">
        <v>0</v>
      </c>
      <c r="H804">
        <v>0</v>
      </c>
      <c r="I804">
        <v>0</v>
      </c>
      <c r="J804" s="9">
        <v>-101.51</v>
      </c>
      <c r="K804">
        <v>1</v>
      </c>
      <c r="L804">
        <v>0</v>
      </c>
      <c r="M804">
        <v>101.51</v>
      </c>
      <c r="N804">
        <v>0</v>
      </c>
      <c r="O804">
        <v>0</v>
      </c>
      <c r="P804">
        <v>0</v>
      </c>
      <c r="Q804">
        <v>0</v>
      </c>
    </row>
    <row r="805" spans="1:17" x14ac:dyDescent="0.25">
      <c r="A805" t="s">
        <v>960</v>
      </c>
      <c r="B805" t="s">
        <v>219</v>
      </c>
      <c r="C805" t="s">
        <v>251</v>
      </c>
      <c r="D805" t="s">
        <v>619</v>
      </c>
      <c r="E805" t="s">
        <v>620</v>
      </c>
      <c r="F805" t="s">
        <v>223</v>
      </c>
      <c r="G805">
        <v>0</v>
      </c>
      <c r="H805">
        <v>0</v>
      </c>
      <c r="I805">
        <v>0</v>
      </c>
      <c r="J805" s="9">
        <v>-68.430000000000007</v>
      </c>
      <c r="K805">
        <v>1</v>
      </c>
      <c r="L805">
        <v>0</v>
      </c>
      <c r="M805">
        <v>68.430000000000007</v>
      </c>
      <c r="N805">
        <v>0</v>
      </c>
      <c r="O805">
        <v>0</v>
      </c>
      <c r="P805">
        <v>0</v>
      </c>
      <c r="Q805">
        <v>0</v>
      </c>
    </row>
    <row r="806" spans="1:17" x14ac:dyDescent="0.25">
      <c r="A806" t="s">
        <v>960</v>
      </c>
      <c r="B806" t="s">
        <v>219</v>
      </c>
      <c r="C806" t="s">
        <v>553</v>
      </c>
      <c r="D806" t="s">
        <v>619</v>
      </c>
      <c r="E806" t="s">
        <v>620</v>
      </c>
      <c r="F806" t="s">
        <v>223</v>
      </c>
      <c r="G806">
        <v>0</v>
      </c>
      <c r="H806">
        <v>0</v>
      </c>
      <c r="I806">
        <v>0</v>
      </c>
      <c r="J806" s="9">
        <v>-57.32</v>
      </c>
      <c r="K806">
        <v>1</v>
      </c>
      <c r="L806">
        <v>0</v>
      </c>
      <c r="M806">
        <v>57.32</v>
      </c>
      <c r="N806">
        <v>0</v>
      </c>
      <c r="O806">
        <v>0</v>
      </c>
      <c r="P806">
        <v>0</v>
      </c>
      <c r="Q806">
        <v>0</v>
      </c>
    </row>
    <row r="807" spans="1:17" x14ac:dyDescent="0.25">
      <c r="A807" t="s">
        <v>960</v>
      </c>
      <c r="B807" t="s">
        <v>219</v>
      </c>
      <c r="C807" t="s">
        <v>584</v>
      </c>
      <c r="D807" t="s">
        <v>619</v>
      </c>
      <c r="E807" t="s">
        <v>620</v>
      </c>
      <c r="F807" t="s">
        <v>223</v>
      </c>
      <c r="G807">
        <v>0</v>
      </c>
      <c r="H807">
        <v>0</v>
      </c>
      <c r="I807">
        <v>0</v>
      </c>
      <c r="J807" s="9">
        <v>-29.97</v>
      </c>
      <c r="K807">
        <v>1</v>
      </c>
      <c r="L807">
        <v>0</v>
      </c>
      <c r="M807">
        <v>29.97</v>
      </c>
      <c r="N807">
        <v>0</v>
      </c>
      <c r="O807">
        <v>0</v>
      </c>
      <c r="P807">
        <v>0</v>
      </c>
      <c r="Q807">
        <v>0</v>
      </c>
    </row>
    <row r="808" spans="1:17" x14ac:dyDescent="0.25">
      <c r="A808" t="s">
        <v>960</v>
      </c>
      <c r="B808" t="s">
        <v>219</v>
      </c>
      <c r="C808" t="s">
        <v>235</v>
      </c>
      <c r="D808" t="s">
        <v>621</v>
      </c>
      <c r="E808" t="s">
        <v>622</v>
      </c>
      <c r="F808" t="s">
        <v>223</v>
      </c>
      <c r="G808">
        <v>0</v>
      </c>
      <c r="H808">
        <v>0</v>
      </c>
      <c r="I808">
        <v>0</v>
      </c>
      <c r="J808" s="9">
        <v>-209.53</v>
      </c>
      <c r="K808">
        <v>1</v>
      </c>
      <c r="L808">
        <v>0</v>
      </c>
      <c r="M808">
        <v>209.53</v>
      </c>
      <c r="N808">
        <v>0</v>
      </c>
      <c r="O808">
        <v>0</v>
      </c>
      <c r="P808">
        <v>0</v>
      </c>
      <c r="Q808">
        <v>0</v>
      </c>
    </row>
    <row r="809" spans="1:17" x14ac:dyDescent="0.25">
      <c r="A809" t="s">
        <v>960</v>
      </c>
      <c r="B809" t="s">
        <v>219</v>
      </c>
      <c r="C809" t="s">
        <v>323</v>
      </c>
      <c r="D809" t="s">
        <v>621</v>
      </c>
      <c r="E809" t="s">
        <v>622</v>
      </c>
      <c r="F809" t="s">
        <v>223</v>
      </c>
      <c r="G809">
        <v>0</v>
      </c>
      <c r="H809">
        <v>0</v>
      </c>
      <c r="I809">
        <v>0</v>
      </c>
      <c r="J809" s="9">
        <v>-30.78</v>
      </c>
      <c r="K809">
        <v>1</v>
      </c>
      <c r="L809">
        <v>0</v>
      </c>
      <c r="M809">
        <v>30.78</v>
      </c>
      <c r="N809">
        <v>0</v>
      </c>
      <c r="O809">
        <v>0</v>
      </c>
      <c r="P809">
        <v>0</v>
      </c>
      <c r="Q809">
        <v>0</v>
      </c>
    </row>
    <row r="810" spans="1:17" x14ac:dyDescent="0.25">
      <c r="A810" t="s">
        <v>960</v>
      </c>
      <c r="B810" t="s">
        <v>219</v>
      </c>
      <c r="C810" t="s">
        <v>498</v>
      </c>
      <c r="D810" t="s">
        <v>621</v>
      </c>
      <c r="E810" t="s">
        <v>622</v>
      </c>
      <c r="F810" t="s">
        <v>223</v>
      </c>
      <c r="G810">
        <v>0</v>
      </c>
      <c r="H810">
        <v>0</v>
      </c>
      <c r="I810">
        <v>0</v>
      </c>
      <c r="J810" s="9">
        <v>-25.84</v>
      </c>
      <c r="K810">
        <v>1</v>
      </c>
      <c r="L810">
        <v>0</v>
      </c>
      <c r="M810">
        <v>25.84</v>
      </c>
      <c r="N810">
        <v>0</v>
      </c>
      <c r="O810">
        <v>0</v>
      </c>
      <c r="P810">
        <v>0</v>
      </c>
      <c r="Q810">
        <v>0</v>
      </c>
    </row>
    <row r="811" spans="1:17" x14ac:dyDescent="0.25">
      <c r="A811" t="s">
        <v>960</v>
      </c>
      <c r="B811" t="s">
        <v>219</v>
      </c>
      <c r="C811" t="s">
        <v>530</v>
      </c>
      <c r="D811" t="s">
        <v>621</v>
      </c>
      <c r="E811" t="s">
        <v>622</v>
      </c>
      <c r="F811" t="s">
        <v>223</v>
      </c>
      <c r="G811">
        <v>0</v>
      </c>
      <c r="H811">
        <v>0</v>
      </c>
      <c r="I811">
        <v>0</v>
      </c>
      <c r="J811" s="9">
        <v>-24.61</v>
      </c>
      <c r="K811">
        <v>1</v>
      </c>
      <c r="L811">
        <v>0</v>
      </c>
      <c r="M811">
        <v>24.61</v>
      </c>
      <c r="N811">
        <v>0</v>
      </c>
      <c r="O811">
        <v>0</v>
      </c>
      <c r="P811">
        <v>0</v>
      </c>
      <c r="Q811">
        <v>0</v>
      </c>
    </row>
    <row r="812" spans="1:17" x14ac:dyDescent="0.25">
      <c r="A812" t="s">
        <v>960</v>
      </c>
      <c r="B812" t="s">
        <v>219</v>
      </c>
      <c r="C812" t="s">
        <v>251</v>
      </c>
      <c r="D812" t="s">
        <v>621</v>
      </c>
      <c r="E812" t="s">
        <v>622</v>
      </c>
      <c r="F812" t="s">
        <v>223</v>
      </c>
      <c r="G812">
        <v>0</v>
      </c>
      <c r="H812">
        <v>0</v>
      </c>
      <c r="I812">
        <v>0</v>
      </c>
      <c r="J812" s="9">
        <v>-20.95</v>
      </c>
      <c r="K812">
        <v>1</v>
      </c>
      <c r="L812">
        <v>0</v>
      </c>
      <c r="M812">
        <v>20.95</v>
      </c>
      <c r="N812">
        <v>0</v>
      </c>
      <c r="O812">
        <v>0</v>
      </c>
      <c r="P812">
        <v>0</v>
      </c>
      <c r="Q812">
        <v>0</v>
      </c>
    </row>
    <row r="813" spans="1:17" x14ac:dyDescent="0.25">
      <c r="A813" t="s">
        <v>960</v>
      </c>
      <c r="B813" t="s">
        <v>219</v>
      </c>
      <c r="C813" t="s">
        <v>553</v>
      </c>
      <c r="D813" t="s">
        <v>621</v>
      </c>
      <c r="E813" t="s">
        <v>622</v>
      </c>
      <c r="F813" t="s">
        <v>223</v>
      </c>
      <c r="G813">
        <v>0</v>
      </c>
      <c r="H813">
        <v>0</v>
      </c>
      <c r="I813">
        <v>0</v>
      </c>
      <c r="J813" s="9">
        <v>-18.260000000000002</v>
      </c>
      <c r="K813">
        <v>1</v>
      </c>
      <c r="L813">
        <v>0</v>
      </c>
      <c r="M813">
        <v>18.260000000000002</v>
      </c>
      <c r="N813">
        <v>0</v>
      </c>
      <c r="O813">
        <v>0</v>
      </c>
      <c r="P813">
        <v>0</v>
      </c>
      <c r="Q813">
        <v>0</v>
      </c>
    </row>
    <row r="814" spans="1:17" x14ac:dyDescent="0.25">
      <c r="A814" t="s">
        <v>960</v>
      </c>
      <c r="B814" t="s">
        <v>219</v>
      </c>
      <c r="C814" t="s">
        <v>235</v>
      </c>
      <c r="D814" t="s">
        <v>623</v>
      </c>
      <c r="E814" t="s">
        <v>624</v>
      </c>
      <c r="F814" t="s">
        <v>223</v>
      </c>
      <c r="G814">
        <v>0</v>
      </c>
      <c r="H814">
        <v>0</v>
      </c>
      <c r="I814">
        <v>0</v>
      </c>
      <c r="J814" s="9">
        <v>-209.53</v>
      </c>
      <c r="K814">
        <v>1</v>
      </c>
      <c r="L814">
        <v>0</v>
      </c>
      <c r="M814">
        <v>209.53</v>
      </c>
      <c r="N814">
        <v>0</v>
      </c>
      <c r="O814">
        <v>0</v>
      </c>
      <c r="P814">
        <v>0</v>
      </c>
      <c r="Q814">
        <v>0</v>
      </c>
    </row>
    <row r="815" spans="1:17" x14ac:dyDescent="0.25">
      <c r="A815" t="s">
        <v>960</v>
      </c>
      <c r="B815" t="s">
        <v>219</v>
      </c>
      <c r="C815" t="s">
        <v>487</v>
      </c>
      <c r="D815" t="s">
        <v>623</v>
      </c>
      <c r="E815" t="s">
        <v>624</v>
      </c>
      <c r="F815" t="s">
        <v>223</v>
      </c>
      <c r="G815">
        <v>0</v>
      </c>
      <c r="H815">
        <v>0</v>
      </c>
      <c r="I815">
        <v>0</v>
      </c>
      <c r="J815" s="9">
        <v>-32.46</v>
      </c>
      <c r="K815">
        <v>1</v>
      </c>
      <c r="L815">
        <v>0</v>
      </c>
      <c r="M815">
        <v>32.46</v>
      </c>
      <c r="N815">
        <v>0</v>
      </c>
      <c r="O815">
        <v>0</v>
      </c>
      <c r="P815">
        <v>0</v>
      </c>
      <c r="Q815">
        <v>0</v>
      </c>
    </row>
    <row r="816" spans="1:17" x14ac:dyDescent="0.25">
      <c r="A816" t="s">
        <v>960</v>
      </c>
      <c r="B816" t="s">
        <v>219</v>
      </c>
      <c r="C816" t="s">
        <v>323</v>
      </c>
      <c r="D816" t="s">
        <v>623</v>
      </c>
      <c r="E816" t="s">
        <v>624</v>
      </c>
      <c r="F816" t="s">
        <v>223</v>
      </c>
      <c r="G816">
        <v>0</v>
      </c>
      <c r="H816">
        <v>0</v>
      </c>
      <c r="I816">
        <v>0</v>
      </c>
      <c r="J816" s="9">
        <v>-30.78</v>
      </c>
      <c r="K816">
        <v>1</v>
      </c>
      <c r="L816">
        <v>0</v>
      </c>
      <c r="M816">
        <v>30.78</v>
      </c>
      <c r="N816">
        <v>0</v>
      </c>
      <c r="O816">
        <v>0</v>
      </c>
      <c r="P816">
        <v>0</v>
      </c>
      <c r="Q816">
        <v>0</v>
      </c>
    </row>
    <row r="817" spans="1:17" x14ac:dyDescent="0.25">
      <c r="A817" t="s">
        <v>960</v>
      </c>
      <c r="B817" t="s">
        <v>219</v>
      </c>
      <c r="C817" t="s">
        <v>498</v>
      </c>
      <c r="D817" t="s">
        <v>623</v>
      </c>
      <c r="E817" t="s">
        <v>624</v>
      </c>
      <c r="F817" t="s">
        <v>223</v>
      </c>
      <c r="G817">
        <v>0</v>
      </c>
      <c r="H817">
        <v>0</v>
      </c>
      <c r="I817">
        <v>0</v>
      </c>
      <c r="J817" s="9">
        <v>-25.84</v>
      </c>
      <c r="K817">
        <v>1</v>
      </c>
      <c r="L817">
        <v>0</v>
      </c>
      <c r="M817">
        <v>25.84</v>
      </c>
      <c r="N817">
        <v>0</v>
      </c>
      <c r="O817">
        <v>0</v>
      </c>
      <c r="P817">
        <v>0</v>
      </c>
      <c r="Q817">
        <v>0</v>
      </c>
    </row>
    <row r="818" spans="1:17" x14ac:dyDescent="0.25">
      <c r="A818" t="s">
        <v>960</v>
      </c>
      <c r="B818" t="s">
        <v>219</v>
      </c>
      <c r="C818" t="s">
        <v>530</v>
      </c>
      <c r="D818" t="s">
        <v>623</v>
      </c>
      <c r="E818" t="s">
        <v>624</v>
      </c>
      <c r="F818" t="s">
        <v>223</v>
      </c>
      <c r="G818">
        <v>0</v>
      </c>
      <c r="H818">
        <v>0</v>
      </c>
      <c r="I818">
        <v>0</v>
      </c>
      <c r="J818" s="9">
        <v>-24.61</v>
      </c>
      <c r="K818">
        <v>1</v>
      </c>
      <c r="L818">
        <v>0</v>
      </c>
      <c r="M818">
        <v>24.61</v>
      </c>
      <c r="N818">
        <v>0</v>
      </c>
      <c r="O818">
        <v>0</v>
      </c>
      <c r="P818">
        <v>0</v>
      </c>
      <c r="Q818">
        <v>0</v>
      </c>
    </row>
    <row r="819" spans="1:17" x14ac:dyDescent="0.25">
      <c r="A819" t="s">
        <v>960</v>
      </c>
      <c r="B819" t="s">
        <v>219</v>
      </c>
      <c r="C819" t="s">
        <v>251</v>
      </c>
      <c r="D819" t="s">
        <v>623</v>
      </c>
      <c r="E819" t="s">
        <v>624</v>
      </c>
      <c r="F819" t="s">
        <v>223</v>
      </c>
      <c r="G819">
        <v>0</v>
      </c>
      <c r="H819">
        <v>0</v>
      </c>
      <c r="I819">
        <v>0</v>
      </c>
      <c r="J819" s="9">
        <v>-20.95</v>
      </c>
      <c r="K819">
        <v>1</v>
      </c>
      <c r="L819">
        <v>0</v>
      </c>
      <c r="M819">
        <v>20.95</v>
      </c>
      <c r="N819">
        <v>0</v>
      </c>
      <c r="O819">
        <v>0</v>
      </c>
      <c r="P819">
        <v>0</v>
      </c>
      <c r="Q819">
        <v>0</v>
      </c>
    </row>
    <row r="820" spans="1:17" x14ac:dyDescent="0.25">
      <c r="A820" t="s">
        <v>960</v>
      </c>
      <c r="B820" t="s">
        <v>219</v>
      </c>
      <c r="C820" t="s">
        <v>553</v>
      </c>
      <c r="D820" t="s">
        <v>623</v>
      </c>
      <c r="E820" t="s">
        <v>624</v>
      </c>
      <c r="F820" t="s">
        <v>223</v>
      </c>
      <c r="G820">
        <v>0</v>
      </c>
      <c r="H820">
        <v>0</v>
      </c>
      <c r="I820">
        <v>0</v>
      </c>
      <c r="J820" s="9">
        <v>-18.260000000000002</v>
      </c>
      <c r="K820">
        <v>1</v>
      </c>
      <c r="L820">
        <v>0</v>
      </c>
      <c r="M820">
        <v>18.260000000000002</v>
      </c>
      <c r="N820">
        <v>0</v>
      </c>
      <c r="O820">
        <v>0</v>
      </c>
      <c r="P820">
        <v>0</v>
      </c>
      <c r="Q820">
        <v>0</v>
      </c>
    </row>
    <row r="821" spans="1:17" x14ac:dyDescent="0.25">
      <c r="A821" t="s">
        <v>960</v>
      </c>
      <c r="B821" t="s">
        <v>219</v>
      </c>
      <c r="C821" t="s">
        <v>584</v>
      </c>
      <c r="D821" t="s">
        <v>627</v>
      </c>
      <c r="E821" t="s">
        <v>628</v>
      </c>
      <c r="F821" t="s">
        <v>223</v>
      </c>
      <c r="G821">
        <v>0</v>
      </c>
      <c r="H821">
        <v>0</v>
      </c>
      <c r="I821">
        <v>0</v>
      </c>
      <c r="J821" s="9">
        <v>-13</v>
      </c>
      <c r="K821">
        <v>1</v>
      </c>
      <c r="L821">
        <v>0</v>
      </c>
      <c r="M821">
        <v>13</v>
      </c>
      <c r="N821">
        <v>0</v>
      </c>
      <c r="O821">
        <v>0</v>
      </c>
      <c r="P821">
        <v>0</v>
      </c>
      <c r="Q821">
        <v>0</v>
      </c>
    </row>
    <row r="822" spans="1:17" x14ac:dyDescent="0.25">
      <c r="A822" t="s">
        <v>960</v>
      </c>
      <c r="B822" t="s">
        <v>219</v>
      </c>
      <c r="C822" t="s">
        <v>581</v>
      </c>
      <c r="D822" t="s">
        <v>629</v>
      </c>
      <c r="E822" t="s">
        <v>630</v>
      </c>
      <c r="F822" t="s">
        <v>223</v>
      </c>
      <c r="G822">
        <v>0</v>
      </c>
      <c r="H822">
        <v>0</v>
      </c>
      <c r="I822">
        <v>0</v>
      </c>
      <c r="J822" s="9">
        <v>-15.82</v>
      </c>
      <c r="K822">
        <v>1</v>
      </c>
      <c r="L822">
        <v>0</v>
      </c>
      <c r="M822">
        <v>15.82</v>
      </c>
      <c r="N822">
        <v>0</v>
      </c>
      <c r="O822">
        <v>0</v>
      </c>
      <c r="P822">
        <v>0</v>
      </c>
      <c r="Q822">
        <v>0</v>
      </c>
    </row>
    <row r="823" spans="1:17" x14ac:dyDescent="0.25">
      <c r="A823" t="s">
        <v>960</v>
      </c>
      <c r="B823" t="s">
        <v>219</v>
      </c>
      <c r="C823" t="s">
        <v>581</v>
      </c>
      <c r="D823" t="s">
        <v>634</v>
      </c>
      <c r="E823" t="s">
        <v>635</v>
      </c>
      <c r="F823" t="s">
        <v>223</v>
      </c>
      <c r="G823">
        <v>0</v>
      </c>
      <c r="H823">
        <v>0</v>
      </c>
      <c r="I823">
        <v>0</v>
      </c>
      <c r="J823" s="9">
        <v>-18.84</v>
      </c>
      <c r="K823">
        <v>1</v>
      </c>
      <c r="L823">
        <v>0</v>
      </c>
      <c r="M823">
        <v>18.84</v>
      </c>
      <c r="N823">
        <v>0</v>
      </c>
      <c r="O823">
        <v>0</v>
      </c>
      <c r="P823">
        <v>0</v>
      </c>
      <c r="Q823">
        <v>0</v>
      </c>
    </row>
    <row r="824" spans="1:17" x14ac:dyDescent="0.25">
      <c r="A824" t="s">
        <v>960</v>
      </c>
      <c r="B824" t="s">
        <v>219</v>
      </c>
      <c r="C824" t="s">
        <v>600</v>
      </c>
      <c r="D824" t="s">
        <v>634</v>
      </c>
      <c r="E824" t="s">
        <v>635</v>
      </c>
      <c r="F824" t="s">
        <v>223</v>
      </c>
      <c r="G824">
        <v>0</v>
      </c>
      <c r="H824">
        <v>0</v>
      </c>
      <c r="I824">
        <v>0</v>
      </c>
      <c r="J824" s="9">
        <v>-39.72</v>
      </c>
      <c r="K824">
        <v>1</v>
      </c>
      <c r="L824">
        <v>0</v>
      </c>
      <c r="M824">
        <v>39.72</v>
      </c>
      <c r="N824">
        <v>0</v>
      </c>
      <c r="O824">
        <v>0</v>
      </c>
      <c r="P824">
        <v>0</v>
      </c>
      <c r="Q824">
        <v>0</v>
      </c>
    </row>
    <row r="825" spans="1:17" x14ac:dyDescent="0.25">
      <c r="A825" t="s">
        <v>960</v>
      </c>
      <c r="B825" t="s">
        <v>219</v>
      </c>
      <c r="C825" t="s">
        <v>581</v>
      </c>
      <c r="D825" t="s">
        <v>638</v>
      </c>
      <c r="E825" t="s">
        <v>639</v>
      </c>
      <c r="F825" t="s">
        <v>223</v>
      </c>
      <c r="G825">
        <v>0</v>
      </c>
      <c r="H825">
        <v>0</v>
      </c>
      <c r="I825">
        <v>0</v>
      </c>
      <c r="J825" s="9">
        <v>-19.98</v>
      </c>
      <c r="K825">
        <v>1</v>
      </c>
      <c r="L825">
        <v>0</v>
      </c>
      <c r="M825">
        <v>19.98</v>
      </c>
      <c r="N825">
        <v>0</v>
      </c>
      <c r="O825">
        <v>0</v>
      </c>
      <c r="P825">
        <v>0</v>
      </c>
      <c r="Q825">
        <v>0</v>
      </c>
    </row>
    <row r="826" spans="1:17" x14ac:dyDescent="0.25">
      <c r="A826" t="s">
        <v>960</v>
      </c>
      <c r="B826" t="s">
        <v>219</v>
      </c>
      <c r="C826" t="s">
        <v>600</v>
      </c>
      <c r="D826" t="s">
        <v>638</v>
      </c>
      <c r="E826" t="s">
        <v>639</v>
      </c>
      <c r="F826" t="s">
        <v>223</v>
      </c>
      <c r="G826">
        <v>0</v>
      </c>
      <c r="H826">
        <v>0</v>
      </c>
      <c r="I826">
        <v>0</v>
      </c>
      <c r="J826" s="9">
        <v>-54.97</v>
      </c>
      <c r="K826">
        <v>1</v>
      </c>
      <c r="L826">
        <v>0</v>
      </c>
      <c r="M826">
        <v>54.97</v>
      </c>
      <c r="N826">
        <v>0</v>
      </c>
      <c r="O826">
        <v>0</v>
      </c>
      <c r="P826">
        <v>0</v>
      </c>
      <c r="Q826">
        <v>0</v>
      </c>
    </row>
    <row r="827" spans="1:17" x14ac:dyDescent="0.25">
      <c r="A827" t="s">
        <v>960</v>
      </c>
      <c r="B827" t="s">
        <v>219</v>
      </c>
      <c r="C827" t="s">
        <v>487</v>
      </c>
      <c r="D827" t="s">
        <v>640</v>
      </c>
      <c r="E827" t="s">
        <v>641</v>
      </c>
      <c r="F827" t="s">
        <v>223</v>
      </c>
      <c r="G827">
        <v>0</v>
      </c>
      <c r="H827">
        <v>0</v>
      </c>
      <c r="I827">
        <v>0</v>
      </c>
      <c r="J827" s="9">
        <v>-106.02</v>
      </c>
      <c r="K827">
        <v>1</v>
      </c>
      <c r="L827">
        <v>0</v>
      </c>
      <c r="M827">
        <v>106.02</v>
      </c>
      <c r="N827">
        <v>0</v>
      </c>
      <c r="O827">
        <v>0</v>
      </c>
      <c r="P827">
        <v>0</v>
      </c>
      <c r="Q827">
        <v>0</v>
      </c>
    </row>
    <row r="828" spans="1:17" x14ac:dyDescent="0.25">
      <c r="A828" t="s">
        <v>960</v>
      </c>
      <c r="B828" t="s">
        <v>219</v>
      </c>
      <c r="C828" t="s">
        <v>323</v>
      </c>
      <c r="D828" t="s">
        <v>640</v>
      </c>
      <c r="E828" t="s">
        <v>641</v>
      </c>
      <c r="F828" t="s">
        <v>223</v>
      </c>
      <c r="G828">
        <v>0</v>
      </c>
      <c r="H828">
        <v>0</v>
      </c>
      <c r="I828">
        <v>0</v>
      </c>
      <c r="J828" s="9">
        <v>-96.78</v>
      </c>
      <c r="K828">
        <v>1</v>
      </c>
      <c r="L828">
        <v>0</v>
      </c>
      <c r="M828">
        <v>96.78</v>
      </c>
      <c r="N828">
        <v>0</v>
      </c>
      <c r="O828">
        <v>0</v>
      </c>
      <c r="P828">
        <v>0</v>
      </c>
      <c r="Q828">
        <v>0</v>
      </c>
    </row>
    <row r="829" spans="1:17" x14ac:dyDescent="0.25">
      <c r="A829" t="s">
        <v>960</v>
      </c>
      <c r="B829" t="s">
        <v>219</v>
      </c>
      <c r="C829" t="s">
        <v>498</v>
      </c>
      <c r="D829" t="s">
        <v>640</v>
      </c>
      <c r="E829" t="s">
        <v>641</v>
      </c>
      <c r="F829" t="s">
        <v>223</v>
      </c>
      <c r="G829">
        <v>0</v>
      </c>
      <c r="H829">
        <v>0</v>
      </c>
      <c r="I829">
        <v>0</v>
      </c>
      <c r="J829" s="9">
        <v>-79.3</v>
      </c>
      <c r="K829">
        <v>1</v>
      </c>
      <c r="L829">
        <v>0</v>
      </c>
      <c r="M829">
        <v>79.3</v>
      </c>
      <c r="N829">
        <v>0</v>
      </c>
      <c r="O829">
        <v>0</v>
      </c>
      <c r="P829">
        <v>0</v>
      </c>
      <c r="Q829">
        <v>0</v>
      </c>
    </row>
    <row r="830" spans="1:17" x14ac:dyDescent="0.25">
      <c r="A830" t="s">
        <v>960</v>
      </c>
      <c r="B830" t="s">
        <v>219</v>
      </c>
      <c r="C830" t="s">
        <v>530</v>
      </c>
      <c r="D830" t="s">
        <v>640</v>
      </c>
      <c r="E830" t="s">
        <v>641</v>
      </c>
      <c r="F830" t="s">
        <v>223</v>
      </c>
      <c r="G830">
        <v>0</v>
      </c>
      <c r="H830">
        <v>0</v>
      </c>
      <c r="I830">
        <v>0</v>
      </c>
      <c r="J830" s="9">
        <v>-64.180000000000007</v>
      </c>
      <c r="K830">
        <v>1</v>
      </c>
      <c r="L830">
        <v>0</v>
      </c>
      <c r="M830">
        <v>64.180000000000007</v>
      </c>
      <c r="N830">
        <v>0</v>
      </c>
      <c r="O830">
        <v>0</v>
      </c>
      <c r="P830">
        <v>0</v>
      </c>
      <c r="Q830">
        <v>0</v>
      </c>
    </row>
    <row r="831" spans="1:17" x14ac:dyDescent="0.25">
      <c r="A831" t="s">
        <v>960</v>
      </c>
      <c r="B831" t="s">
        <v>219</v>
      </c>
      <c r="C831" t="s">
        <v>251</v>
      </c>
      <c r="D831" t="s">
        <v>640</v>
      </c>
      <c r="E831" t="s">
        <v>641</v>
      </c>
      <c r="F831" t="s">
        <v>223</v>
      </c>
      <c r="G831">
        <v>0</v>
      </c>
      <c r="H831">
        <v>0</v>
      </c>
      <c r="I831">
        <v>0</v>
      </c>
      <c r="J831" s="9">
        <v>-53.27</v>
      </c>
      <c r="K831">
        <v>1</v>
      </c>
      <c r="L831">
        <v>0</v>
      </c>
      <c r="M831">
        <v>53.27</v>
      </c>
      <c r="N831">
        <v>0</v>
      </c>
      <c r="O831">
        <v>0</v>
      </c>
      <c r="P831">
        <v>0</v>
      </c>
      <c r="Q831">
        <v>0</v>
      </c>
    </row>
    <row r="832" spans="1:17" x14ac:dyDescent="0.25">
      <c r="A832" t="s">
        <v>960</v>
      </c>
      <c r="B832" t="s">
        <v>219</v>
      </c>
      <c r="C832" t="s">
        <v>593</v>
      </c>
      <c r="D832" t="s">
        <v>640</v>
      </c>
      <c r="E832" t="s">
        <v>641</v>
      </c>
      <c r="F832" t="s">
        <v>223</v>
      </c>
      <c r="G832">
        <v>0</v>
      </c>
      <c r="H832">
        <v>0</v>
      </c>
      <c r="I832">
        <v>0</v>
      </c>
      <c r="J832" s="9">
        <v>-42.75</v>
      </c>
      <c r="K832">
        <v>1</v>
      </c>
      <c r="L832">
        <v>0</v>
      </c>
      <c r="M832">
        <v>42.75</v>
      </c>
      <c r="N832">
        <v>0</v>
      </c>
      <c r="O832">
        <v>0</v>
      </c>
      <c r="P832">
        <v>0</v>
      </c>
      <c r="Q832">
        <v>0</v>
      </c>
    </row>
    <row r="833" spans="1:17" x14ac:dyDescent="0.25">
      <c r="A833" t="s">
        <v>960</v>
      </c>
      <c r="B833" t="s">
        <v>219</v>
      </c>
      <c r="C833" t="s">
        <v>581</v>
      </c>
      <c r="D833" t="s">
        <v>640</v>
      </c>
      <c r="E833" t="s">
        <v>641</v>
      </c>
      <c r="F833" t="s">
        <v>223</v>
      </c>
      <c r="G833">
        <v>0</v>
      </c>
      <c r="H833">
        <v>0</v>
      </c>
      <c r="I833">
        <v>0</v>
      </c>
      <c r="J833" s="9">
        <v>-35.92</v>
      </c>
      <c r="K833">
        <v>1</v>
      </c>
      <c r="L833">
        <v>0</v>
      </c>
      <c r="M833">
        <v>35.92</v>
      </c>
      <c r="N833">
        <v>0</v>
      </c>
      <c r="O833">
        <v>0</v>
      </c>
      <c r="P833">
        <v>0</v>
      </c>
      <c r="Q833">
        <v>0</v>
      </c>
    </row>
    <row r="834" spans="1:17" x14ac:dyDescent="0.25">
      <c r="A834" t="s">
        <v>960</v>
      </c>
      <c r="B834" t="s">
        <v>219</v>
      </c>
      <c r="C834" t="s">
        <v>600</v>
      </c>
      <c r="D834" t="s">
        <v>640</v>
      </c>
      <c r="E834" t="s">
        <v>641</v>
      </c>
      <c r="F834" t="s">
        <v>223</v>
      </c>
      <c r="G834">
        <v>0</v>
      </c>
      <c r="H834">
        <v>0</v>
      </c>
      <c r="I834">
        <v>0</v>
      </c>
      <c r="J834" s="9">
        <v>-32.869999999999997</v>
      </c>
      <c r="K834">
        <v>1</v>
      </c>
      <c r="L834">
        <v>0</v>
      </c>
      <c r="M834">
        <v>32.869999999999997</v>
      </c>
      <c r="N834">
        <v>0</v>
      </c>
      <c r="O834">
        <v>0</v>
      </c>
      <c r="P834">
        <v>0</v>
      </c>
      <c r="Q834">
        <v>0</v>
      </c>
    </row>
    <row r="835" spans="1:17" x14ac:dyDescent="0.25">
      <c r="A835" t="s">
        <v>960</v>
      </c>
      <c r="B835" t="s">
        <v>219</v>
      </c>
      <c r="C835" t="s">
        <v>487</v>
      </c>
      <c r="D835" t="s">
        <v>642</v>
      </c>
      <c r="E835" t="s">
        <v>643</v>
      </c>
      <c r="F835" t="s">
        <v>223</v>
      </c>
      <c r="G835">
        <v>0</v>
      </c>
      <c r="H835">
        <v>0</v>
      </c>
      <c r="I835">
        <v>0</v>
      </c>
      <c r="J835" s="9">
        <v>-129.47999999999999</v>
      </c>
      <c r="K835">
        <v>1</v>
      </c>
      <c r="L835">
        <v>0</v>
      </c>
      <c r="M835">
        <v>129.47999999999999</v>
      </c>
      <c r="N835">
        <v>0</v>
      </c>
      <c r="O835">
        <v>0</v>
      </c>
      <c r="P835">
        <v>0</v>
      </c>
      <c r="Q835">
        <v>0</v>
      </c>
    </row>
    <row r="836" spans="1:17" x14ac:dyDescent="0.25">
      <c r="A836" t="s">
        <v>960</v>
      </c>
      <c r="B836" t="s">
        <v>219</v>
      </c>
      <c r="C836" t="s">
        <v>323</v>
      </c>
      <c r="D836" t="s">
        <v>642</v>
      </c>
      <c r="E836" t="s">
        <v>643</v>
      </c>
      <c r="F836" t="s">
        <v>223</v>
      </c>
      <c r="G836">
        <v>0</v>
      </c>
      <c r="H836">
        <v>0</v>
      </c>
      <c r="I836">
        <v>0</v>
      </c>
      <c r="J836" s="9">
        <v>-103.65</v>
      </c>
      <c r="K836">
        <v>1</v>
      </c>
      <c r="L836">
        <v>0</v>
      </c>
      <c r="M836">
        <v>103.65</v>
      </c>
      <c r="N836">
        <v>0</v>
      </c>
      <c r="O836">
        <v>0</v>
      </c>
      <c r="P836">
        <v>0</v>
      </c>
      <c r="Q836">
        <v>0</v>
      </c>
    </row>
    <row r="837" spans="1:17" x14ac:dyDescent="0.25">
      <c r="A837" t="s">
        <v>960</v>
      </c>
      <c r="B837" t="s">
        <v>219</v>
      </c>
      <c r="C837" t="s">
        <v>498</v>
      </c>
      <c r="D837" t="s">
        <v>642</v>
      </c>
      <c r="E837" t="s">
        <v>643</v>
      </c>
      <c r="F837" t="s">
        <v>223</v>
      </c>
      <c r="G837">
        <v>0</v>
      </c>
      <c r="H837">
        <v>0</v>
      </c>
      <c r="I837">
        <v>0</v>
      </c>
      <c r="J837" s="9">
        <v>-75.400000000000006</v>
      </c>
      <c r="K837">
        <v>1</v>
      </c>
      <c r="L837">
        <v>0</v>
      </c>
      <c r="M837">
        <v>75.400000000000006</v>
      </c>
      <c r="N837">
        <v>0</v>
      </c>
      <c r="O837">
        <v>0</v>
      </c>
      <c r="P837">
        <v>0</v>
      </c>
      <c r="Q837">
        <v>0</v>
      </c>
    </row>
    <row r="838" spans="1:17" x14ac:dyDescent="0.25">
      <c r="A838" t="s">
        <v>960</v>
      </c>
      <c r="B838" t="s">
        <v>219</v>
      </c>
      <c r="C838" t="s">
        <v>530</v>
      </c>
      <c r="D838" t="s">
        <v>642</v>
      </c>
      <c r="E838" t="s">
        <v>643</v>
      </c>
      <c r="F838" t="s">
        <v>223</v>
      </c>
      <c r="G838">
        <v>0</v>
      </c>
      <c r="H838">
        <v>0</v>
      </c>
      <c r="I838">
        <v>0</v>
      </c>
      <c r="J838" s="9">
        <v>-71.58</v>
      </c>
      <c r="K838">
        <v>1</v>
      </c>
      <c r="L838">
        <v>0</v>
      </c>
      <c r="M838">
        <v>71.58</v>
      </c>
      <c r="N838">
        <v>0</v>
      </c>
      <c r="O838">
        <v>0</v>
      </c>
      <c r="P838">
        <v>0</v>
      </c>
      <c r="Q838">
        <v>0</v>
      </c>
    </row>
    <row r="839" spans="1:17" x14ac:dyDescent="0.25">
      <c r="A839" t="s">
        <v>960</v>
      </c>
      <c r="B839" t="s">
        <v>219</v>
      </c>
      <c r="C839" t="s">
        <v>251</v>
      </c>
      <c r="D839" t="s">
        <v>642</v>
      </c>
      <c r="E839" t="s">
        <v>643</v>
      </c>
      <c r="F839" t="s">
        <v>223</v>
      </c>
      <c r="G839">
        <v>0</v>
      </c>
      <c r="H839">
        <v>0</v>
      </c>
      <c r="I839">
        <v>0</v>
      </c>
      <c r="J839" s="9">
        <v>-42.16</v>
      </c>
      <c r="K839">
        <v>1</v>
      </c>
      <c r="L839">
        <v>0</v>
      </c>
      <c r="M839">
        <v>42.16</v>
      </c>
      <c r="N839">
        <v>0</v>
      </c>
      <c r="O839">
        <v>0</v>
      </c>
      <c r="P839">
        <v>0</v>
      </c>
      <c r="Q839">
        <v>0</v>
      </c>
    </row>
    <row r="840" spans="1:17" x14ac:dyDescent="0.25">
      <c r="A840" t="s">
        <v>960</v>
      </c>
      <c r="B840" t="s">
        <v>219</v>
      </c>
      <c r="C840" t="s">
        <v>553</v>
      </c>
      <c r="D840" t="s">
        <v>642</v>
      </c>
      <c r="E840" t="s">
        <v>643</v>
      </c>
      <c r="F840" t="s">
        <v>223</v>
      </c>
      <c r="G840">
        <v>0</v>
      </c>
      <c r="H840">
        <v>0</v>
      </c>
      <c r="I840">
        <v>0</v>
      </c>
      <c r="J840" s="9">
        <v>-25.87</v>
      </c>
      <c r="K840">
        <v>1</v>
      </c>
      <c r="L840">
        <v>0</v>
      </c>
      <c r="M840">
        <v>25.87</v>
      </c>
      <c r="N840">
        <v>0</v>
      </c>
      <c r="O840">
        <v>0</v>
      </c>
      <c r="P840">
        <v>0</v>
      </c>
      <c r="Q840">
        <v>0</v>
      </c>
    </row>
    <row r="841" spans="1:17" x14ac:dyDescent="0.25">
      <c r="A841" t="s">
        <v>960</v>
      </c>
      <c r="B841" t="s">
        <v>219</v>
      </c>
      <c r="C841" t="s">
        <v>581</v>
      </c>
      <c r="D841" t="s">
        <v>644</v>
      </c>
      <c r="E841" t="s">
        <v>645</v>
      </c>
      <c r="F841" t="s">
        <v>223</v>
      </c>
      <c r="G841">
        <v>0</v>
      </c>
      <c r="H841">
        <v>0</v>
      </c>
      <c r="I841">
        <v>0</v>
      </c>
      <c r="J841" s="9">
        <v>-13.36</v>
      </c>
      <c r="K841">
        <v>1</v>
      </c>
      <c r="L841">
        <v>0</v>
      </c>
      <c r="M841">
        <v>13.36</v>
      </c>
      <c r="N841">
        <v>0</v>
      </c>
      <c r="O841">
        <v>0</v>
      </c>
      <c r="P841">
        <v>0</v>
      </c>
      <c r="Q841">
        <v>0</v>
      </c>
    </row>
    <row r="842" spans="1:17" x14ac:dyDescent="0.25">
      <c r="A842" t="s">
        <v>960</v>
      </c>
      <c r="B842" t="s">
        <v>219</v>
      </c>
      <c r="C842" t="s">
        <v>600</v>
      </c>
      <c r="D842" t="s">
        <v>644</v>
      </c>
      <c r="E842" t="s">
        <v>645</v>
      </c>
      <c r="F842" t="s">
        <v>223</v>
      </c>
      <c r="G842">
        <v>0</v>
      </c>
      <c r="H842">
        <v>0</v>
      </c>
      <c r="I842">
        <v>0</v>
      </c>
      <c r="J842" s="9">
        <v>-39</v>
      </c>
      <c r="K842">
        <v>1</v>
      </c>
      <c r="L842">
        <v>0</v>
      </c>
      <c r="M842">
        <v>39</v>
      </c>
      <c r="N842">
        <v>0</v>
      </c>
      <c r="O842">
        <v>0</v>
      </c>
      <c r="P842">
        <v>0</v>
      </c>
      <c r="Q842">
        <v>0</v>
      </c>
    </row>
    <row r="843" spans="1:17" x14ac:dyDescent="0.25">
      <c r="A843" t="s">
        <v>960</v>
      </c>
      <c r="B843" t="s">
        <v>219</v>
      </c>
      <c r="C843" t="s">
        <v>323</v>
      </c>
      <c r="D843" t="s">
        <v>646</v>
      </c>
      <c r="E843" t="s">
        <v>647</v>
      </c>
      <c r="F843" t="s">
        <v>223</v>
      </c>
      <c r="G843">
        <v>0</v>
      </c>
      <c r="H843">
        <v>0</v>
      </c>
      <c r="I843">
        <v>0</v>
      </c>
      <c r="J843" s="9">
        <v>-17.48</v>
      </c>
      <c r="K843">
        <v>1</v>
      </c>
      <c r="L843">
        <v>0</v>
      </c>
      <c r="M843">
        <v>17.48</v>
      </c>
      <c r="N843">
        <v>0</v>
      </c>
      <c r="O843">
        <v>0</v>
      </c>
      <c r="P843">
        <v>0</v>
      </c>
      <c r="Q843">
        <v>0</v>
      </c>
    </row>
    <row r="844" spans="1:17" x14ac:dyDescent="0.25">
      <c r="A844" t="s">
        <v>960</v>
      </c>
      <c r="B844" t="s">
        <v>219</v>
      </c>
      <c r="C844" t="s">
        <v>498</v>
      </c>
      <c r="D844" t="s">
        <v>646</v>
      </c>
      <c r="E844" t="s">
        <v>647</v>
      </c>
      <c r="F844" t="s">
        <v>223</v>
      </c>
      <c r="G844">
        <v>0</v>
      </c>
      <c r="H844">
        <v>0</v>
      </c>
      <c r="I844">
        <v>0</v>
      </c>
      <c r="J844" s="9">
        <v>-22.51</v>
      </c>
      <c r="K844">
        <v>1</v>
      </c>
      <c r="L844">
        <v>0</v>
      </c>
      <c r="M844">
        <v>22.51</v>
      </c>
      <c r="N844">
        <v>0</v>
      </c>
      <c r="O844">
        <v>0</v>
      </c>
      <c r="P844">
        <v>0</v>
      </c>
      <c r="Q844">
        <v>0</v>
      </c>
    </row>
    <row r="845" spans="1:17" x14ac:dyDescent="0.25">
      <c r="A845" t="s">
        <v>960</v>
      </c>
      <c r="B845" t="s">
        <v>219</v>
      </c>
      <c r="C845" t="s">
        <v>530</v>
      </c>
      <c r="D845" t="s">
        <v>646</v>
      </c>
      <c r="E845" t="s">
        <v>647</v>
      </c>
      <c r="F845" t="s">
        <v>223</v>
      </c>
      <c r="G845">
        <v>0</v>
      </c>
      <c r="H845">
        <v>0</v>
      </c>
      <c r="I845">
        <v>0</v>
      </c>
      <c r="J845" s="9">
        <v>-26.53</v>
      </c>
      <c r="K845">
        <v>1</v>
      </c>
      <c r="L845">
        <v>0</v>
      </c>
      <c r="M845">
        <v>26.53</v>
      </c>
      <c r="N845">
        <v>0</v>
      </c>
      <c r="O845">
        <v>0</v>
      </c>
      <c r="P845">
        <v>0</v>
      </c>
      <c r="Q845">
        <v>0</v>
      </c>
    </row>
    <row r="846" spans="1:17" x14ac:dyDescent="0.25">
      <c r="A846" t="s">
        <v>960</v>
      </c>
      <c r="B846" t="s">
        <v>219</v>
      </c>
      <c r="C846" t="s">
        <v>251</v>
      </c>
      <c r="D846" t="s">
        <v>646</v>
      </c>
      <c r="E846" t="s">
        <v>647</v>
      </c>
      <c r="F846" t="s">
        <v>223</v>
      </c>
      <c r="G846">
        <v>0</v>
      </c>
      <c r="H846">
        <v>0</v>
      </c>
      <c r="I846">
        <v>0</v>
      </c>
      <c r="J846" s="9">
        <v>-16.28</v>
      </c>
      <c r="K846">
        <v>1</v>
      </c>
      <c r="L846">
        <v>0</v>
      </c>
      <c r="M846">
        <v>16.28</v>
      </c>
      <c r="N846">
        <v>0</v>
      </c>
      <c r="O846">
        <v>0</v>
      </c>
      <c r="P846">
        <v>0</v>
      </c>
      <c r="Q846">
        <v>0</v>
      </c>
    </row>
    <row r="847" spans="1:17" x14ac:dyDescent="0.25">
      <c r="A847" t="s">
        <v>960</v>
      </c>
      <c r="B847" t="s">
        <v>219</v>
      </c>
      <c r="C847" t="s">
        <v>553</v>
      </c>
      <c r="D847" t="s">
        <v>646</v>
      </c>
      <c r="E847" t="s">
        <v>647</v>
      </c>
      <c r="F847" t="s">
        <v>223</v>
      </c>
      <c r="G847">
        <v>0</v>
      </c>
      <c r="H847">
        <v>0</v>
      </c>
      <c r="I847">
        <v>0</v>
      </c>
      <c r="J847" s="9">
        <v>-15.01</v>
      </c>
      <c r="K847">
        <v>1</v>
      </c>
      <c r="L847">
        <v>0</v>
      </c>
      <c r="M847">
        <v>15.01</v>
      </c>
      <c r="N847">
        <v>0</v>
      </c>
      <c r="O847">
        <v>0</v>
      </c>
      <c r="P847">
        <v>0</v>
      </c>
      <c r="Q847">
        <v>0</v>
      </c>
    </row>
    <row r="848" spans="1:17" x14ac:dyDescent="0.25">
      <c r="A848" t="s">
        <v>960</v>
      </c>
      <c r="B848" t="s">
        <v>219</v>
      </c>
      <c r="C848" t="s">
        <v>584</v>
      </c>
      <c r="D848" t="s">
        <v>646</v>
      </c>
      <c r="E848" t="s">
        <v>647</v>
      </c>
      <c r="F848" t="s">
        <v>223</v>
      </c>
      <c r="G848">
        <v>0</v>
      </c>
      <c r="H848">
        <v>0</v>
      </c>
      <c r="I848">
        <v>0</v>
      </c>
      <c r="J848" s="9">
        <v>-178.63</v>
      </c>
      <c r="K848">
        <v>1</v>
      </c>
      <c r="L848">
        <v>0</v>
      </c>
      <c r="M848">
        <v>178.63</v>
      </c>
      <c r="N848">
        <v>0</v>
      </c>
      <c r="O848">
        <v>0</v>
      </c>
      <c r="P848">
        <v>0</v>
      </c>
      <c r="Q848">
        <v>0</v>
      </c>
    </row>
    <row r="849" spans="1:17" x14ac:dyDescent="0.25">
      <c r="A849" t="s">
        <v>960</v>
      </c>
      <c r="B849" t="s">
        <v>219</v>
      </c>
      <c r="C849" t="s">
        <v>600</v>
      </c>
      <c r="D849" t="s">
        <v>646</v>
      </c>
      <c r="E849" t="s">
        <v>647</v>
      </c>
      <c r="F849" t="s">
        <v>223</v>
      </c>
      <c r="G849">
        <v>0</v>
      </c>
      <c r="H849">
        <v>0</v>
      </c>
      <c r="I849">
        <v>0</v>
      </c>
      <c r="J849" s="9">
        <v>-15.62</v>
      </c>
      <c r="K849">
        <v>1</v>
      </c>
      <c r="L849">
        <v>0</v>
      </c>
      <c r="M849">
        <v>15.62</v>
      </c>
      <c r="N849">
        <v>0</v>
      </c>
      <c r="O849">
        <v>0</v>
      </c>
      <c r="P849">
        <v>0</v>
      </c>
      <c r="Q849">
        <v>0</v>
      </c>
    </row>
    <row r="850" spans="1:17" x14ac:dyDescent="0.25">
      <c r="A850" t="s">
        <v>960</v>
      </c>
      <c r="B850" t="s">
        <v>219</v>
      </c>
      <c r="C850" t="s">
        <v>418</v>
      </c>
      <c r="D850" t="s">
        <v>646</v>
      </c>
      <c r="E850" t="s">
        <v>647</v>
      </c>
      <c r="F850" t="s">
        <v>223</v>
      </c>
      <c r="G850">
        <v>0</v>
      </c>
      <c r="H850">
        <v>0</v>
      </c>
      <c r="I850">
        <v>0</v>
      </c>
      <c r="J850" s="9">
        <v>-16.149999999999999</v>
      </c>
      <c r="K850">
        <v>1</v>
      </c>
      <c r="L850">
        <v>0</v>
      </c>
      <c r="M850">
        <v>16.149999999999999</v>
      </c>
      <c r="N850">
        <v>0</v>
      </c>
      <c r="O850">
        <v>0</v>
      </c>
      <c r="P850">
        <v>0</v>
      </c>
      <c r="Q850">
        <v>0</v>
      </c>
    </row>
    <row r="851" spans="1:17" x14ac:dyDescent="0.25">
      <c r="A851" t="s">
        <v>960</v>
      </c>
      <c r="B851" t="s">
        <v>219</v>
      </c>
      <c r="C851" t="s">
        <v>323</v>
      </c>
      <c r="D851" t="s">
        <v>648</v>
      </c>
      <c r="E851" t="s">
        <v>649</v>
      </c>
      <c r="F851" t="s">
        <v>223</v>
      </c>
      <c r="G851">
        <v>0</v>
      </c>
      <c r="H851">
        <v>0</v>
      </c>
      <c r="I851">
        <v>0</v>
      </c>
      <c r="J851" s="9">
        <v>-15.72</v>
      </c>
      <c r="K851">
        <v>1</v>
      </c>
      <c r="L851">
        <v>0</v>
      </c>
      <c r="M851">
        <v>15.72</v>
      </c>
      <c r="N851">
        <v>0</v>
      </c>
      <c r="O851">
        <v>0</v>
      </c>
      <c r="P851">
        <v>0</v>
      </c>
      <c r="Q851">
        <v>0</v>
      </c>
    </row>
    <row r="852" spans="1:17" x14ac:dyDescent="0.25">
      <c r="A852" t="s">
        <v>960</v>
      </c>
      <c r="B852" t="s">
        <v>219</v>
      </c>
      <c r="C852" t="s">
        <v>498</v>
      </c>
      <c r="D852" t="s">
        <v>648</v>
      </c>
      <c r="E852" t="s">
        <v>649</v>
      </c>
      <c r="F852" t="s">
        <v>223</v>
      </c>
      <c r="G852">
        <v>0</v>
      </c>
      <c r="H852">
        <v>0</v>
      </c>
      <c r="I852">
        <v>0</v>
      </c>
      <c r="J852" s="9">
        <v>-14.4</v>
      </c>
      <c r="K852">
        <v>1</v>
      </c>
      <c r="L852">
        <v>0</v>
      </c>
      <c r="M852">
        <v>14.4</v>
      </c>
      <c r="N852">
        <v>0</v>
      </c>
      <c r="O852">
        <v>0</v>
      </c>
      <c r="P852">
        <v>0</v>
      </c>
      <c r="Q852">
        <v>0</v>
      </c>
    </row>
    <row r="853" spans="1:17" x14ac:dyDescent="0.25">
      <c r="A853" t="s">
        <v>960</v>
      </c>
      <c r="B853" t="s">
        <v>219</v>
      </c>
      <c r="C853" t="s">
        <v>530</v>
      </c>
      <c r="D853" t="s">
        <v>648</v>
      </c>
      <c r="E853" t="s">
        <v>649</v>
      </c>
      <c r="F853" t="s">
        <v>223</v>
      </c>
      <c r="G853">
        <v>0</v>
      </c>
      <c r="H853">
        <v>0</v>
      </c>
      <c r="I853">
        <v>0</v>
      </c>
      <c r="J853" s="9">
        <v>-14.86</v>
      </c>
      <c r="K853">
        <v>1</v>
      </c>
      <c r="L853">
        <v>0</v>
      </c>
      <c r="M853">
        <v>14.86</v>
      </c>
      <c r="N853">
        <v>0</v>
      </c>
      <c r="O853">
        <v>0</v>
      </c>
      <c r="P853">
        <v>0</v>
      </c>
      <c r="Q853">
        <v>0</v>
      </c>
    </row>
    <row r="854" spans="1:17" x14ac:dyDescent="0.25">
      <c r="A854" t="s">
        <v>960</v>
      </c>
      <c r="B854" t="s">
        <v>219</v>
      </c>
      <c r="C854" t="s">
        <v>251</v>
      </c>
      <c r="D854" t="s">
        <v>648</v>
      </c>
      <c r="E854" t="s">
        <v>649</v>
      </c>
      <c r="F854" t="s">
        <v>223</v>
      </c>
      <c r="G854">
        <v>0</v>
      </c>
      <c r="H854">
        <v>0</v>
      </c>
      <c r="I854">
        <v>0</v>
      </c>
      <c r="J854" s="9">
        <v>-14.65</v>
      </c>
      <c r="K854">
        <v>1</v>
      </c>
      <c r="L854">
        <v>0</v>
      </c>
      <c r="M854">
        <v>14.65</v>
      </c>
      <c r="N854">
        <v>0</v>
      </c>
      <c r="O854">
        <v>0</v>
      </c>
      <c r="P854">
        <v>0</v>
      </c>
      <c r="Q854">
        <v>0</v>
      </c>
    </row>
    <row r="855" spans="1:17" x14ac:dyDescent="0.25">
      <c r="A855" t="s">
        <v>960</v>
      </c>
      <c r="B855" t="s">
        <v>219</v>
      </c>
      <c r="C855" t="s">
        <v>553</v>
      </c>
      <c r="D855" t="s">
        <v>648</v>
      </c>
      <c r="E855" t="s">
        <v>649</v>
      </c>
      <c r="F855" t="s">
        <v>223</v>
      </c>
      <c r="G855">
        <v>0</v>
      </c>
      <c r="H855">
        <v>0</v>
      </c>
      <c r="I855">
        <v>0</v>
      </c>
      <c r="J855" s="9">
        <v>-14.36</v>
      </c>
      <c r="K855">
        <v>1</v>
      </c>
      <c r="L855">
        <v>0</v>
      </c>
      <c r="M855">
        <v>14.36</v>
      </c>
      <c r="N855">
        <v>0</v>
      </c>
      <c r="O855">
        <v>0</v>
      </c>
      <c r="P855">
        <v>0</v>
      </c>
      <c r="Q855">
        <v>0</v>
      </c>
    </row>
    <row r="856" spans="1:17" x14ac:dyDescent="0.25">
      <c r="A856" t="s">
        <v>960</v>
      </c>
      <c r="B856" t="s">
        <v>219</v>
      </c>
      <c r="C856" t="s">
        <v>487</v>
      </c>
      <c r="D856" t="s">
        <v>650</v>
      </c>
      <c r="E856" t="s">
        <v>651</v>
      </c>
      <c r="F856" t="s">
        <v>223</v>
      </c>
      <c r="G856">
        <v>0</v>
      </c>
      <c r="H856">
        <v>0</v>
      </c>
      <c r="I856">
        <v>0</v>
      </c>
      <c r="J856" s="9">
        <v>-334.61</v>
      </c>
      <c r="K856">
        <v>1</v>
      </c>
      <c r="L856">
        <v>0</v>
      </c>
      <c r="M856">
        <v>334.61</v>
      </c>
      <c r="N856">
        <v>0</v>
      </c>
      <c r="O856">
        <v>0</v>
      </c>
      <c r="P856">
        <v>0</v>
      </c>
      <c r="Q856">
        <v>0</v>
      </c>
    </row>
    <row r="857" spans="1:17" x14ac:dyDescent="0.25">
      <c r="A857" t="s">
        <v>960</v>
      </c>
      <c r="B857" t="s">
        <v>219</v>
      </c>
      <c r="C857" t="s">
        <v>581</v>
      </c>
      <c r="D857" t="s">
        <v>650</v>
      </c>
      <c r="E857" t="s">
        <v>651</v>
      </c>
      <c r="F857" t="s">
        <v>223</v>
      </c>
      <c r="G857">
        <v>0</v>
      </c>
      <c r="H857">
        <v>0</v>
      </c>
      <c r="I857">
        <v>0</v>
      </c>
      <c r="J857" s="9">
        <v>-21.09</v>
      </c>
      <c r="K857">
        <v>1</v>
      </c>
      <c r="L857">
        <v>0</v>
      </c>
      <c r="M857">
        <v>21.09</v>
      </c>
      <c r="N857">
        <v>0</v>
      </c>
      <c r="O857">
        <v>0</v>
      </c>
      <c r="P857">
        <v>0</v>
      </c>
      <c r="Q857">
        <v>0</v>
      </c>
    </row>
    <row r="858" spans="1:17" x14ac:dyDescent="0.25">
      <c r="A858" t="s">
        <v>960</v>
      </c>
      <c r="B858" t="s">
        <v>219</v>
      </c>
      <c r="C858" t="s">
        <v>600</v>
      </c>
      <c r="D858" t="s">
        <v>650</v>
      </c>
      <c r="E858" t="s">
        <v>651</v>
      </c>
      <c r="F858" t="s">
        <v>223</v>
      </c>
      <c r="G858">
        <v>0</v>
      </c>
      <c r="H858">
        <v>0</v>
      </c>
      <c r="I858">
        <v>0</v>
      </c>
      <c r="J858" s="9">
        <v>-13</v>
      </c>
      <c r="K858">
        <v>1</v>
      </c>
      <c r="L858">
        <v>0</v>
      </c>
      <c r="M858">
        <v>13</v>
      </c>
      <c r="N858">
        <v>0</v>
      </c>
      <c r="O858">
        <v>0</v>
      </c>
      <c r="P858">
        <v>0</v>
      </c>
      <c r="Q858">
        <v>0</v>
      </c>
    </row>
    <row r="859" spans="1:17" x14ac:dyDescent="0.25">
      <c r="A859" t="s">
        <v>960</v>
      </c>
      <c r="B859" t="s">
        <v>219</v>
      </c>
      <c r="C859" t="s">
        <v>444</v>
      </c>
      <c r="D859" t="s">
        <v>657</v>
      </c>
      <c r="E859" t="s">
        <v>658</v>
      </c>
      <c r="F859" t="s">
        <v>223</v>
      </c>
      <c r="G859">
        <v>0</v>
      </c>
      <c r="H859">
        <v>0</v>
      </c>
      <c r="I859">
        <v>0</v>
      </c>
      <c r="J859" s="9">
        <v>-26</v>
      </c>
      <c r="K859">
        <v>1</v>
      </c>
      <c r="L859">
        <v>0</v>
      </c>
      <c r="M859">
        <v>26</v>
      </c>
      <c r="N859">
        <v>0</v>
      </c>
      <c r="O859">
        <v>0</v>
      </c>
      <c r="P859">
        <v>0</v>
      </c>
      <c r="Q859">
        <v>0</v>
      </c>
    </row>
    <row r="860" spans="1:17" x14ac:dyDescent="0.25">
      <c r="A860" t="s">
        <v>960</v>
      </c>
      <c r="B860" t="s">
        <v>219</v>
      </c>
      <c r="C860" t="s">
        <v>487</v>
      </c>
      <c r="D860" t="s">
        <v>659</v>
      </c>
      <c r="E860" t="s">
        <v>660</v>
      </c>
      <c r="F860" t="s">
        <v>223</v>
      </c>
      <c r="G860">
        <v>0</v>
      </c>
      <c r="H860">
        <v>0</v>
      </c>
      <c r="I860">
        <v>0</v>
      </c>
      <c r="J860" s="9">
        <v>-81.48</v>
      </c>
      <c r="K860">
        <v>1</v>
      </c>
      <c r="L860">
        <v>0</v>
      </c>
      <c r="M860">
        <v>81.48</v>
      </c>
      <c r="N860">
        <v>0</v>
      </c>
      <c r="O860">
        <v>0</v>
      </c>
      <c r="P860">
        <v>0</v>
      </c>
      <c r="Q860">
        <v>0</v>
      </c>
    </row>
    <row r="861" spans="1:17" x14ac:dyDescent="0.25">
      <c r="A861" t="s">
        <v>960</v>
      </c>
      <c r="B861" t="s">
        <v>219</v>
      </c>
      <c r="C861" t="s">
        <v>487</v>
      </c>
      <c r="D861" t="s">
        <v>659</v>
      </c>
      <c r="E861" t="s">
        <v>660</v>
      </c>
      <c r="F861" t="s">
        <v>223</v>
      </c>
      <c r="G861">
        <v>0</v>
      </c>
      <c r="H861">
        <v>0</v>
      </c>
      <c r="I861">
        <v>0</v>
      </c>
      <c r="J861" s="9">
        <v>-28.76</v>
      </c>
      <c r="K861">
        <v>1</v>
      </c>
      <c r="L861">
        <v>0</v>
      </c>
      <c r="M861">
        <v>28.76</v>
      </c>
      <c r="N861">
        <v>0</v>
      </c>
      <c r="O861">
        <v>0</v>
      </c>
      <c r="P861">
        <v>0</v>
      </c>
      <c r="Q861">
        <v>0</v>
      </c>
    </row>
    <row r="862" spans="1:17" x14ac:dyDescent="0.25">
      <c r="A862" t="s">
        <v>960</v>
      </c>
      <c r="B862" t="s">
        <v>219</v>
      </c>
      <c r="C862" t="s">
        <v>323</v>
      </c>
      <c r="D862" t="s">
        <v>659</v>
      </c>
      <c r="E862" t="s">
        <v>660</v>
      </c>
      <c r="F862" t="s">
        <v>223</v>
      </c>
      <c r="G862">
        <v>0</v>
      </c>
      <c r="H862">
        <v>0</v>
      </c>
      <c r="I862">
        <v>0</v>
      </c>
      <c r="J862" s="9">
        <v>-27.47</v>
      </c>
      <c r="K862">
        <v>1</v>
      </c>
      <c r="L862">
        <v>0</v>
      </c>
      <c r="M862">
        <v>27.47</v>
      </c>
      <c r="N862">
        <v>0</v>
      </c>
      <c r="O862">
        <v>0</v>
      </c>
      <c r="P862">
        <v>0</v>
      </c>
      <c r="Q862">
        <v>0</v>
      </c>
    </row>
    <row r="863" spans="1:17" x14ac:dyDescent="0.25">
      <c r="A863" t="s">
        <v>960</v>
      </c>
      <c r="B863" t="s">
        <v>219</v>
      </c>
      <c r="C863" t="s">
        <v>498</v>
      </c>
      <c r="D863" t="s">
        <v>659</v>
      </c>
      <c r="E863" t="s">
        <v>660</v>
      </c>
      <c r="F863" t="s">
        <v>223</v>
      </c>
      <c r="G863">
        <v>0</v>
      </c>
      <c r="H863">
        <v>0</v>
      </c>
      <c r="I863">
        <v>0</v>
      </c>
      <c r="J863" s="9">
        <v>-26.96</v>
      </c>
      <c r="K863">
        <v>1</v>
      </c>
      <c r="L863">
        <v>0</v>
      </c>
      <c r="M863">
        <v>26.96</v>
      </c>
      <c r="N863">
        <v>0</v>
      </c>
      <c r="O863">
        <v>0</v>
      </c>
      <c r="P863">
        <v>0</v>
      </c>
      <c r="Q863">
        <v>0</v>
      </c>
    </row>
    <row r="864" spans="1:17" x14ac:dyDescent="0.25">
      <c r="A864" t="s">
        <v>960</v>
      </c>
      <c r="B864" t="s">
        <v>219</v>
      </c>
      <c r="C864" t="s">
        <v>530</v>
      </c>
      <c r="D864" t="s">
        <v>659</v>
      </c>
      <c r="E864" t="s">
        <v>660</v>
      </c>
      <c r="F864" t="s">
        <v>223</v>
      </c>
      <c r="G864">
        <v>0</v>
      </c>
      <c r="H864">
        <v>0</v>
      </c>
      <c r="I864">
        <v>0</v>
      </c>
      <c r="J864" s="9">
        <v>-13.52</v>
      </c>
      <c r="K864">
        <v>1</v>
      </c>
      <c r="L864">
        <v>0</v>
      </c>
      <c r="M864">
        <v>13.52</v>
      </c>
      <c r="N864">
        <v>0</v>
      </c>
      <c r="O864">
        <v>0</v>
      </c>
      <c r="P864">
        <v>0</v>
      </c>
      <c r="Q864">
        <v>0</v>
      </c>
    </row>
    <row r="865" spans="1:17" x14ac:dyDescent="0.25">
      <c r="A865" t="s">
        <v>960</v>
      </c>
      <c r="B865" t="s">
        <v>219</v>
      </c>
      <c r="C865" t="s">
        <v>251</v>
      </c>
      <c r="D865" t="s">
        <v>659</v>
      </c>
      <c r="E865" t="s">
        <v>660</v>
      </c>
      <c r="F865" t="s">
        <v>223</v>
      </c>
      <c r="G865">
        <v>0</v>
      </c>
      <c r="H865">
        <v>0</v>
      </c>
      <c r="I865">
        <v>0</v>
      </c>
      <c r="J865" s="9">
        <v>-13</v>
      </c>
      <c r="K865">
        <v>1</v>
      </c>
      <c r="L865">
        <v>0</v>
      </c>
      <c r="M865">
        <v>13</v>
      </c>
      <c r="N865">
        <v>0</v>
      </c>
      <c r="O865">
        <v>0</v>
      </c>
      <c r="P865">
        <v>0</v>
      </c>
      <c r="Q865">
        <v>0</v>
      </c>
    </row>
    <row r="866" spans="1:17" x14ac:dyDescent="0.25">
      <c r="A866" t="s">
        <v>960</v>
      </c>
      <c r="B866" t="s">
        <v>219</v>
      </c>
      <c r="C866" t="s">
        <v>553</v>
      </c>
      <c r="D866" t="s">
        <v>659</v>
      </c>
      <c r="E866" t="s">
        <v>660</v>
      </c>
      <c r="F866" t="s">
        <v>223</v>
      </c>
      <c r="G866">
        <v>0</v>
      </c>
      <c r="H866">
        <v>0</v>
      </c>
      <c r="I866">
        <v>0</v>
      </c>
      <c r="J866" s="9">
        <v>-13.26</v>
      </c>
      <c r="K866">
        <v>1</v>
      </c>
      <c r="L866">
        <v>0</v>
      </c>
      <c r="M866">
        <v>13.26</v>
      </c>
      <c r="N866">
        <v>0</v>
      </c>
      <c r="O866">
        <v>0</v>
      </c>
      <c r="P866">
        <v>0</v>
      </c>
      <c r="Q866">
        <v>0</v>
      </c>
    </row>
    <row r="867" spans="1:17" x14ac:dyDescent="0.25">
      <c r="A867" t="s">
        <v>960</v>
      </c>
      <c r="B867" t="s">
        <v>219</v>
      </c>
      <c r="C867" t="s">
        <v>584</v>
      </c>
      <c r="D867" t="s">
        <v>659</v>
      </c>
      <c r="E867" t="s">
        <v>660</v>
      </c>
      <c r="F867" t="s">
        <v>223</v>
      </c>
      <c r="G867">
        <v>0</v>
      </c>
      <c r="H867">
        <v>0</v>
      </c>
      <c r="I867">
        <v>0</v>
      </c>
      <c r="J867" s="9">
        <v>-13.13</v>
      </c>
      <c r="K867">
        <v>1</v>
      </c>
      <c r="L867">
        <v>0</v>
      </c>
      <c r="M867">
        <v>13.13</v>
      </c>
      <c r="N867">
        <v>0</v>
      </c>
      <c r="O867">
        <v>0</v>
      </c>
      <c r="P867">
        <v>0</v>
      </c>
      <c r="Q867">
        <v>0</v>
      </c>
    </row>
    <row r="868" spans="1:17" x14ac:dyDescent="0.25">
      <c r="A868" t="s">
        <v>960</v>
      </c>
      <c r="B868" t="s">
        <v>219</v>
      </c>
      <c r="C868" t="s">
        <v>600</v>
      </c>
      <c r="D868" t="s">
        <v>659</v>
      </c>
      <c r="E868" t="s">
        <v>660</v>
      </c>
      <c r="F868" t="s">
        <v>223</v>
      </c>
      <c r="G868">
        <v>0</v>
      </c>
      <c r="H868">
        <v>0</v>
      </c>
      <c r="I868">
        <v>0</v>
      </c>
      <c r="J868" s="9">
        <v>-13</v>
      </c>
      <c r="K868">
        <v>1</v>
      </c>
      <c r="L868">
        <v>0</v>
      </c>
      <c r="M868">
        <v>13</v>
      </c>
      <c r="N868">
        <v>0</v>
      </c>
      <c r="O868">
        <v>0</v>
      </c>
      <c r="P868">
        <v>0</v>
      </c>
      <c r="Q868">
        <v>0</v>
      </c>
    </row>
    <row r="869" spans="1:17" x14ac:dyDescent="0.25">
      <c r="A869" t="s">
        <v>960</v>
      </c>
      <c r="B869" t="s">
        <v>219</v>
      </c>
      <c r="C869" t="s">
        <v>740</v>
      </c>
      <c r="D869" t="s">
        <v>972</v>
      </c>
      <c r="E869" t="s">
        <v>973</v>
      </c>
      <c r="F869" t="s">
        <v>223</v>
      </c>
      <c r="G869">
        <v>0</v>
      </c>
      <c r="H869">
        <v>0</v>
      </c>
      <c r="I869">
        <v>0</v>
      </c>
      <c r="J869" s="9">
        <v>-381.56</v>
      </c>
      <c r="K869">
        <v>1</v>
      </c>
      <c r="L869">
        <v>0</v>
      </c>
      <c r="M869">
        <v>381.56</v>
      </c>
      <c r="N869">
        <v>0</v>
      </c>
      <c r="O869">
        <v>0</v>
      </c>
      <c r="P869">
        <v>0</v>
      </c>
      <c r="Q869">
        <v>0</v>
      </c>
    </row>
    <row r="870" spans="1:17" x14ac:dyDescent="0.25">
      <c r="A870" t="s">
        <v>960</v>
      </c>
      <c r="B870" t="s">
        <v>219</v>
      </c>
      <c r="C870" t="s">
        <v>654</v>
      </c>
      <c r="D870" t="s">
        <v>974</v>
      </c>
      <c r="E870" t="s">
        <v>975</v>
      </c>
      <c r="F870" t="s">
        <v>223</v>
      </c>
      <c r="G870">
        <v>0</v>
      </c>
      <c r="H870">
        <v>0</v>
      </c>
      <c r="I870">
        <v>0</v>
      </c>
      <c r="J870" s="9">
        <v>-382.5</v>
      </c>
      <c r="K870">
        <v>1</v>
      </c>
      <c r="L870">
        <v>0</v>
      </c>
      <c r="M870">
        <v>382.5</v>
      </c>
      <c r="N870">
        <v>0</v>
      </c>
      <c r="O870">
        <v>0</v>
      </c>
      <c r="P870">
        <v>0</v>
      </c>
      <c r="Q870">
        <v>0</v>
      </c>
    </row>
    <row r="871" spans="1:17" x14ac:dyDescent="0.25">
      <c r="A871" t="s">
        <v>960</v>
      </c>
      <c r="B871" t="s">
        <v>219</v>
      </c>
      <c r="C871" t="s">
        <v>663</v>
      </c>
      <c r="D871" t="s">
        <v>664</v>
      </c>
      <c r="E871" t="s">
        <v>665</v>
      </c>
      <c r="F871" t="s">
        <v>223</v>
      </c>
      <c r="G871">
        <v>0</v>
      </c>
      <c r="H871">
        <v>0</v>
      </c>
      <c r="I871">
        <v>0</v>
      </c>
      <c r="J871" s="9">
        <v>-29.07</v>
      </c>
      <c r="K871">
        <v>1</v>
      </c>
      <c r="L871">
        <v>0</v>
      </c>
      <c r="M871">
        <v>29.07</v>
      </c>
      <c r="N871">
        <v>0</v>
      </c>
      <c r="O871">
        <v>0</v>
      </c>
      <c r="P871">
        <v>0</v>
      </c>
      <c r="Q871">
        <v>0</v>
      </c>
    </row>
    <row r="872" spans="1:17" x14ac:dyDescent="0.25">
      <c r="A872" t="s">
        <v>960</v>
      </c>
      <c r="B872" t="s">
        <v>219</v>
      </c>
      <c r="C872" t="s">
        <v>581</v>
      </c>
      <c r="D872" t="s">
        <v>664</v>
      </c>
      <c r="E872" t="s">
        <v>665</v>
      </c>
      <c r="F872" t="s">
        <v>223</v>
      </c>
      <c r="G872">
        <v>0</v>
      </c>
      <c r="H872">
        <v>0</v>
      </c>
      <c r="I872">
        <v>0</v>
      </c>
      <c r="J872" s="9">
        <v>-19.739999999999998</v>
      </c>
      <c r="K872">
        <v>1</v>
      </c>
      <c r="L872">
        <v>0</v>
      </c>
      <c r="M872">
        <v>19.739999999999998</v>
      </c>
      <c r="N872">
        <v>0</v>
      </c>
      <c r="O872">
        <v>0</v>
      </c>
      <c r="P872">
        <v>0</v>
      </c>
      <c r="Q872">
        <v>0</v>
      </c>
    </row>
    <row r="873" spans="1:17" x14ac:dyDescent="0.25">
      <c r="A873" t="s">
        <v>960</v>
      </c>
      <c r="B873" t="s">
        <v>219</v>
      </c>
      <c r="C873" t="s">
        <v>600</v>
      </c>
      <c r="D873" t="s">
        <v>664</v>
      </c>
      <c r="E873" t="s">
        <v>665</v>
      </c>
      <c r="F873" t="s">
        <v>223</v>
      </c>
      <c r="G873">
        <v>0</v>
      </c>
      <c r="H873">
        <v>0</v>
      </c>
      <c r="I873">
        <v>0</v>
      </c>
      <c r="J873" s="9">
        <v>-13</v>
      </c>
      <c r="K873">
        <v>1</v>
      </c>
      <c r="L873">
        <v>0</v>
      </c>
      <c r="M873">
        <v>13</v>
      </c>
      <c r="N873">
        <v>0</v>
      </c>
      <c r="O873">
        <v>0</v>
      </c>
      <c r="P873">
        <v>0</v>
      </c>
      <c r="Q873">
        <v>0</v>
      </c>
    </row>
    <row r="874" spans="1:17" x14ac:dyDescent="0.25">
      <c r="A874" t="s">
        <v>960</v>
      </c>
      <c r="B874" t="s">
        <v>219</v>
      </c>
      <c r="C874" t="s">
        <v>251</v>
      </c>
      <c r="D874" t="s">
        <v>666</v>
      </c>
      <c r="E874" t="s">
        <v>667</v>
      </c>
      <c r="F874" t="s">
        <v>223</v>
      </c>
      <c r="G874">
        <v>0</v>
      </c>
      <c r="H874">
        <v>0</v>
      </c>
      <c r="I874">
        <v>0</v>
      </c>
      <c r="J874" s="9">
        <v>-19.3</v>
      </c>
      <c r="K874">
        <v>1</v>
      </c>
      <c r="L874">
        <v>0</v>
      </c>
      <c r="M874">
        <v>19.3</v>
      </c>
      <c r="N874">
        <v>0</v>
      </c>
      <c r="O874">
        <v>0</v>
      </c>
      <c r="P874">
        <v>0</v>
      </c>
      <c r="Q874">
        <v>0</v>
      </c>
    </row>
    <row r="875" spans="1:17" x14ac:dyDescent="0.25">
      <c r="A875" t="s">
        <v>960</v>
      </c>
      <c r="B875" t="s">
        <v>219</v>
      </c>
      <c r="C875" t="s">
        <v>553</v>
      </c>
      <c r="D875" t="s">
        <v>666</v>
      </c>
      <c r="E875" t="s">
        <v>667</v>
      </c>
      <c r="F875" t="s">
        <v>223</v>
      </c>
      <c r="G875">
        <v>0</v>
      </c>
      <c r="H875">
        <v>0</v>
      </c>
      <c r="I875">
        <v>0</v>
      </c>
      <c r="J875" s="9">
        <v>-18.600000000000001</v>
      </c>
      <c r="K875">
        <v>1</v>
      </c>
      <c r="L875">
        <v>0</v>
      </c>
      <c r="M875">
        <v>18.600000000000001</v>
      </c>
      <c r="N875">
        <v>0</v>
      </c>
      <c r="O875">
        <v>0</v>
      </c>
      <c r="P875">
        <v>0</v>
      </c>
      <c r="Q875">
        <v>0</v>
      </c>
    </row>
    <row r="876" spans="1:17" x14ac:dyDescent="0.25">
      <c r="A876" t="s">
        <v>960</v>
      </c>
      <c r="B876" t="s">
        <v>219</v>
      </c>
      <c r="C876" t="s">
        <v>581</v>
      </c>
      <c r="D876" t="s">
        <v>666</v>
      </c>
      <c r="E876" t="s">
        <v>667</v>
      </c>
      <c r="F876" t="s">
        <v>223</v>
      </c>
      <c r="G876">
        <v>0</v>
      </c>
      <c r="H876">
        <v>0</v>
      </c>
      <c r="I876">
        <v>0</v>
      </c>
      <c r="J876" s="9">
        <v>-17.02</v>
      </c>
      <c r="K876">
        <v>1</v>
      </c>
      <c r="L876">
        <v>0</v>
      </c>
      <c r="M876">
        <v>17.02</v>
      </c>
      <c r="N876">
        <v>0</v>
      </c>
      <c r="O876">
        <v>0</v>
      </c>
      <c r="P876">
        <v>0</v>
      </c>
      <c r="Q876">
        <v>0</v>
      </c>
    </row>
    <row r="877" spans="1:17" x14ac:dyDescent="0.25">
      <c r="A877" t="s">
        <v>960</v>
      </c>
      <c r="B877" t="s">
        <v>219</v>
      </c>
      <c r="C877" t="s">
        <v>600</v>
      </c>
      <c r="D877" t="s">
        <v>666</v>
      </c>
      <c r="E877" t="s">
        <v>667</v>
      </c>
      <c r="F877" t="s">
        <v>223</v>
      </c>
      <c r="G877">
        <v>0</v>
      </c>
      <c r="H877">
        <v>0</v>
      </c>
      <c r="I877">
        <v>0</v>
      </c>
      <c r="J877" s="9">
        <v>-135.34</v>
      </c>
      <c r="K877">
        <v>1</v>
      </c>
      <c r="L877">
        <v>0</v>
      </c>
      <c r="M877">
        <v>135.34</v>
      </c>
      <c r="N877">
        <v>0</v>
      </c>
      <c r="O877">
        <v>0</v>
      </c>
      <c r="P877">
        <v>0</v>
      </c>
      <c r="Q877">
        <v>0</v>
      </c>
    </row>
    <row r="878" spans="1:17" x14ac:dyDescent="0.25">
      <c r="A878" t="s">
        <v>960</v>
      </c>
      <c r="B878" t="s">
        <v>219</v>
      </c>
      <c r="C878" t="s">
        <v>418</v>
      </c>
      <c r="D878" t="s">
        <v>666</v>
      </c>
      <c r="E878" t="s">
        <v>667</v>
      </c>
      <c r="F878" t="s">
        <v>223</v>
      </c>
      <c r="G878">
        <v>0</v>
      </c>
      <c r="H878">
        <v>0</v>
      </c>
      <c r="I878">
        <v>0</v>
      </c>
      <c r="J878" s="9">
        <v>-30.9</v>
      </c>
      <c r="K878">
        <v>1</v>
      </c>
      <c r="L878">
        <v>0</v>
      </c>
      <c r="M878">
        <v>30.9</v>
      </c>
      <c r="N878">
        <v>0</v>
      </c>
      <c r="O878">
        <v>0</v>
      </c>
      <c r="P878">
        <v>0</v>
      </c>
      <c r="Q878">
        <v>0</v>
      </c>
    </row>
    <row r="879" spans="1:17" x14ac:dyDescent="0.25">
      <c r="A879" t="s">
        <v>960</v>
      </c>
      <c r="B879" t="s">
        <v>219</v>
      </c>
      <c r="C879" t="s">
        <v>444</v>
      </c>
      <c r="D879" t="s">
        <v>668</v>
      </c>
      <c r="E879" t="s">
        <v>669</v>
      </c>
      <c r="F879" t="s">
        <v>223</v>
      </c>
      <c r="G879">
        <v>0</v>
      </c>
      <c r="H879">
        <v>0</v>
      </c>
      <c r="I879">
        <v>0</v>
      </c>
      <c r="J879" s="9">
        <v>-66.84</v>
      </c>
      <c r="K879">
        <v>1</v>
      </c>
      <c r="L879">
        <v>0</v>
      </c>
      <c r="M879">
        <v>66.84</v>
      </c>
      <c r="N879">
        <v>0</v>
      </c>
      <c r="O879">
        <v>0</v>
      </c>
      <c r="P879">
        <v>0</v>
      </c>
      <c r="Q879">
        <v>0</v>
      </c>
    </row>
    <row r="880" spans="1:17" x14ac:dyDescent="0.25">
      <c r="A880" t="s">
        <v>960</v>
      </c>
      <c r="B880" t="s">
        <v>219</v>
      </c>
      <c r="C880" t="s">
        <v>444</v>
      </c>
      <c r="D880" t="s">
        <v>670</v>
      </c>
      <c r="E880" t="s">
        <v>671</v>
      </c>
      <c r="F880" t="s">
        <v>223</v>
      </c>
      <c r="G880">
        <v>0</v>
      </c>
      <c r="H880">
        <v>0</v>
      </c>
      <c r="I880">
        <v>0</v>
      </c>
      <c r="J880" s="9">
        <v>-35.54</v>
      </c>
      <c r="K880">
        <v>1</v>
      </c>
      <c r="L880">
        <v>0</v>
      </c>
      <c r="M880">
        <v>35.54</v>
      </c>
      <c r="N880">
        <v>0</v>
      </c>
      <c r="O880">
        <v>0</v>
      </c>
      <c r="P880">
        <v>0</v>
      </c>
      <c r="Q880">
        <v>0</v>
      </c>
    </row>
    <row r="881" spans="1:17" x14ac:dyDescent="0.25">
      <c r="A881" t="s">
        <v>960</v>
      </c>
      <c r="B881" t="s">
        <v>219</v>
      </c>
      <c r="C881" t="s">
        <v>593</v>
      </c>
      <c r="D881" t="s">
        <v>672</v>
      </c>
      <c r="E881" t="s">
        <v>673</v>
      </c>
      <c r="F881" t="s">
        <v>223</v>
      </c>
      <c r="G881">
        <v>0</v>
      </c>
      <c r="H881">
        <v>0</v>
      </c>
      <c r="I881">
        <v>0</v>
      </c>
      <c r="J881" s="9">
        <v>-133.41999999999999</v>
      </c>
      <c r="K881">
        <v>1</v>
      </c>
      <c r="L881">
        <v>0</v>
      </c>
      <c r="M881">
        <v>133.41999999999999</v>
      </c>
      <c r="N881">
        <v>0</v>
      </c>
      <c r="O881">
        <v>0</v>
      </c>
      <c r="P881">
        <v>0</v>
      </c>
      <c r="Q881">
        <v>0</v>
      </c>
    </row>
    <row r="882" spans="1:17" x14ac:dyDescent="0.25">
      <c r="A882" t="s">
        <v>960</v>
      </c>
      <c r="B882" t="s">
        <v>219</v>
      </c>
      <c r="C882" t="s">
        <v>581</v>
      </c>
      <c r="D882" t="s">
        <v>672</v>
      </c>
      <c r="E882" t="s">
        <v>673</v>
      </c>
      <c r="F882" t="s">
        <v>223</v>
      </c>
      <c r="G882">
        <v>0</v>
      </c>
      <c r="H882">
        <v>0</v>
      </c>
      <c r="I882">
        <v>0</v>
      </c>
      <c r="J882" s="9">
        <v>-80.010000000000005</v>
      </c>
      <c r="K882">
        <v>1</v>
      </c>
      <c r="L882">
        <v>0</v>
      </c>
      <c r="M882">
        <v>80.010000000000005</v>
      </c>
      <c r="N882">
        <v>0</v>
      </c>
      <c r="O882">
        <v>0</v>
      </c>
      <c r="P882">
        <v>0</v>
      </c>
      <c r="Q882">
        <v>0</v>
      </c>
    </row>
    <row r="883" spans="1:17" x14ac:dyDescent="0.25">
      <c r="A883" t="s">
        <v>960</v>
      </c>
      <c r="B883" t="s">
        <v>219</v>
      </c>
      <c r="C883" t="s">
        <v>600</v>
      </c>
      <c r="D883" t="s">
        <v>672</v>
      </c>
      <c r="E883" t="s">
        <v>673</v>
      </c>
      <c r="F883" t="s">
        <v>223</v>
      </c>
      <c r="G883">
        <v>0</v>
      </c>
      <c r="H883">
        <v>0</v>
      </c>
      <c r="I883">
        <v>0</v>
      </c>
      <c r="J883" s="9">
        <v>-82.56</v>
      </c>
      <c r="K883">
        <v>1</v>
      </c>
      <c r="L883">
        <v>0</v>
      </c>
      <c r="M883">
        <v>82.56</v>
      </c>
      <c r="N883">
        <v>0</v>
      </c>
      <c r="O883">
        <v>0</v>
      </c>
      <c r="P883">
        <v>0</v>
      </c>
      <c r="Q883">
        <v>0</v>
      </c>
    </row>
    <row r="884" spans="1:17" x14ac:dyDescent="0.25">
      <c r="A884" t="s">
        <v>960</v>
      </c>
      <c r="B884" t="s">
        <v>219</v>
      </c>
      <c r="C884" t="s">
        <v>444</v>
      </c>
      <c r="D884" t="s">
        <v>672</v>
      </c>
      <c r="E884" t="s">
        <v>673</v>
      </c>
      <c r="F884" t="s">
        <v>223</v>
      </c>
      <c r="G884">
        <v>0</v>
      </c>
      <c r="H884">
        <v>0</v>
      </c>
      <c r="I884">
        <v>0</v>
      </c>
      <c r="J884" s="9">
        <v>-131.11000000000001</v>
      </c>
      <c r="K884">
        <v>1</v>
      </c>
      <c r="L884">
        <v>0</v>
      </c>
      <c r="M884">
        <v>131.11000000000001</v>
      </c>
      <c r="N884">
        <v>0</v>
      </c>
      <c r="O884">
        <v>0</v>
      </c>
      <c r="P884">
        <v>0</v>
      </c>
      <c r="Q884">
        <v>0</v>
      </c>
    </row>
    <row r="885" spans="1:17" x14ac:dyDescent="0.25">
      <c r="A885" t="s">
        <v>960</v>
      </c>
      <c r="B885" t="s">
        <v>219</v>
      </c>
      <c r="C885" t="s">
        <v>581</v>
      </c>
      <c r="D885" t="s">
        <v>676</v>
      </c>
      <c r="E885" t="s">
        <v>677</v>
      </c>
      <c r="F885" t="s">
        <v>223</v>
      </c>
      <c r="G885">
        <v>0</v>
      </c>
      <c r="H885">
        <v>0</v>
      </c>
      <c r="I885">
        <v>0</v>
      </c>
      <c r="J885" s="9">
        <v>-43.42</v>
      </c>
      <c r="K885">
        <v>1</v>
      </c>
      <c r="L885">
        <v>0</v>
      </c>
      <c r="M885">
        <v>43.42</v>
      </c>
      <c r="N885">
        <v>0</v>
      </c>
      <c r="O885">
        <v>0</v>
      </c>
      <c r="P885">
        <v>0</v>
      </c>
      <c r="Q885">
        <v>0</v>
      </c>
    </row>
    <row r="886" spans="1:17" x14ac:dyDescent="0.25">
      <c r="A886" t="s">
        <v>960</v>
      </c>
      <c r="B886" t="s">
        <v>219</v>
      </c>
      <c r="C886" t="s">
        <v>444</v>
      </c>
      <c r="D886" t="s">
        <v>676</v>
      </c>
      <c r="E886" t="s">
        <v>677</v>
      </c>
      <c r="F886" t="s">
        <v>223</v>
      </c>
      <c r="G886">
        <v>0</v>
      </c>
      <c r="H886">
        <v>0</v>
      </c>
      <c r="I886">
        <v>0</v>
      </c>
      <c r="J886" s="9">
        <v>-32.06</v>
      </c>
      <c r="K886">
        <v>1</v>
      </c>
      <c r="L886">
        <v>0</v>
      </c>
      <c r="M886">
        <v>32.06</v>
      </c>
      <c r="N886">
        <v>0</v>
      </c>
      <c r="O886">
        <v>0</v>
      </c>
      <c r="P886">
        <v>0</v>
      </c>
      <c r="Q886">
        <v>0</v>
      </c>
    </row>
    <row r="887" spans="1:17" x14ac:dyDescent="0.25">
      <c r="A887" t="s">
        <v>960</v>
      </c>
      <c r="B887" t="s">
        <v>219</v>
      </c>
      <c r="C887" t="s">
        <v>358</v>
      </c>
      <c r="D887" t="s">
        <v>678</v>
      </c>
      <c r="E887" t="s">
        <v>679</v>
      </c>
      <c r="F887" t="s">
        <v>223</v>
      </c>
      <c r="G887">
        <v>0</v>
      </c>
      <c r="H887">
        <v>0</v>
      </c>
      <c r="I887">
        <v>0</v>
      </c>
      <c r="J887" s="9">
        <v>-24.97</v>
      </c>
      <c r="K887">
        <v>1</v>
      </c>
      <c r="L887">
        <v>0</v>
      </c>
      <c r="M887">
        <v>24.97</v>
      </c>
      <c r="N887">
        <v>0</v>
      </c>
      <c r="O887">
        <v>0</v>
      </c>
      <c r="P887">
        <v>0</v>
      </c>
      <c r="Q887">
        <v>0</v>
      </c>
    </row>
    <row r="888" spans="1:17" x14ac:dyDescent="0.25">
      <c r="A888" t="s">
        <v>960</v>
      </c>
      <c r="B888" t="s">
        <v>219</v>
      </c>
      <c r="C888" t="s">
        <v>530</v>
      </c>
      <c r="D888" t="s">
        <v>678</v>
      </c>
      <c r="E888" t="s">
        <v>679</v>
      </c>
      <c r="F888" t="s">
        <v>223</v>
      </c>
      <c r="G888">
        <v>0</v>
      </c>
      <c r="H888">
        <v>0</v>
      </c>
      <c r="I888">
        <v>0</v>
      </c>
      <c r="J888" s="9">
        <v>-23.14</v>
      </c>
      <c r="K888">
        <v>1</v>
      </c>
      <c r="L888">
        <v>0</v>
      </c>
      <c r="M888">
        <v>23.14</v>
      </c>
      <c r="N888">
        <v>0</v>
      </c>
      <c r="O888">
        <v>0</v>
      </c>
      <c r="P888">
        <v>0</v>
      </c>
      <c r="Q888">
        <v>0</v>
      </c>
    </row>
    <row r="889" spans="1:17" x14ac:dyDescent="0.25">
      <c r="A889" t="s">
        <v>960</v>
      </c>
      <c r="B889" t="s">
        <v>219</v>
      </c>
      <c r="C889" t="s">
        <v>444</v>
      </c>
      <c r="D889" t="s">
        <v>678</v>
      </c>
      <c r="E889" t="s">
        <v>679</v>
      </c>
      <c r="F889" t="s">
        <v>223</v>
      </c>
      <c r="G889">
        <v>0</v>
      </c>
      <c r="H889">
        <v>0</v>
      </c>
      <c r="I889">
        <v>0</v>
      </c>
      <c r="J889" s="9">
        <v>-103.2</v>
      </c>
      <c r="K889">
        <v>1</v>
      </c>
      <c r="L889">
        <v>0</v>
      </c>
      <c r="M889">
        <v>103.2</v>
      </c>
      <c r="N889">
        <v>0</v>
      </c>
      <c r="O889">
        <v>0</v>
      </c>
      <c r="P889">
        <v>0</v>
      </c>
      <c r="Q889">
        <v>0</v>
      </c>
    </row>
    <row r="890" spans="1:17" x14ac:dyDescent="0.25">
      <c r="A890" t="s">
        <v>960</v>
      </c>
      <c r="B890" t="s">
        <v>219</v>
      </c>
      <c r="C890" t="s">
        <v>358</v>
      </c>
      <c r="D890" t="s">
        <v>681</v>
      </c>
      <c r="E890" t="s">
        <v>682</v>
      </c>
      <c r="F890" t="s">
        <v>223</v>
      </c>
      <c r="G890">
        <v>0</v>
      </c>
      <c r="H890">
        <v>0</v>
      </c>
      <c r="I890">
        <v>0</v>
      </c>
      <c r="J890" s="9">
        <v>-205.81</v>
      </c>
      <c r="K890">
        <v>1</v>
      </c>
      <c r="L890">
        <v>0</v>
      </c>
      <c r="M890">
        <v>205.81</v>
      </c>
      <c r="N890">
        <v>0</v>
      </c>
      <c r="O890">
        <v>0</v>
      </c>
      <c r="P890">
        <v>0</v>
      </c>
      <c r="Q890">
        <v>0</v>
      </c>
    </row>
    <row r="891" spans="1:17" x14ac:dyDescent="0.25">
      <c r="A891" t="s">
        <v>960</v>
      </c>
      <c r="B891" t="s">
        <v>219</v>
      </c>
      <c r="C891" t="s">
        <v>654</v>
      </c>
      <c r="D891" t="s">
        <v>681</v>
      </c>
      <c r="E891" t="s">
        <v>682</v>
      </c>
      <c r="F891" t="s">
        <v>223</v>
      </c>
      <c r="G891">
        <v>0</v>
      </c>
      <c r="H891">
        <v>0</v>
      </c>
      <c r="I891">
        <v>0</v>
      </c>
      <c r="J891" s="9">
        <v>-26</v>
      </c>
      <c r="K891">
        <v>1</v>
      </c>
      <c r="L891">
        <v>0</v>
      </c>
      <c r="M891">
        <v>26</v>
      </c>
      <c r="N891">
        <v>0</v>
      </c>
      <c r="O891">
        <v>0</v>
      </c>
      <c r="P891">
        <v>0</v>
      </c>
      <c r="Q891">
        <v>0</v>
      </c>
    </row>
    <row r="892" spans="1:17" x14ac:dyDescent="0.25">
      <c r="A892" t="s">
        <v>960</v>
      </c>
      <c r="B892" t="s">
        <v>219</v>
      </c>
      <c r="C892" t="s">
        <v>976</v>
      </c>
      <c r="D892" t="s">
        <v>977</v>
      </c>
      <c r="E892" t="s">
        <v>978</v>
      </c>
      <c r="F892" t="s">
        <v>223</v>
      </c>
      <c r="G892">
        <v>0</v>
      </c>
      <c r="H892">
        <v>0</v>
      </c>
      <c r="I892">
        <v>0</v>
      </c>
      <c r="J892" s="9">
        <v>-339.78</v>
      </c>
      <c r="K892">
        <v>1</v>
      </c>
      <c r="L892">
        <v>0</v>
      </c>
      <c r="M892">
        <v>339.78</v>
      </c>
      <c r="N892">
        <v>0</v>
      </c>
      <c r="O892">
        <v>0</v>
      </c>
      <c r="P892">
        <v>0</v>
      </c>
      <c r="Q892">
        <v>0</v>
      </c>
    </row>
    <row r="893" spans="1:17" x14ac:dyDescent="0.25">
      <c r="A893" t="s">
        <v>960</v>
      </c>
      <c r="B893" t="s">
        <v>219</v>
      </c>
      <c r="C893" t="s">
        <v>358</v>
      </c>
      <c r="D893" t="s">
        <v>683</v>
      </c>
      <c r="E893" t="s">
        <v>684</v>
      </c>
      <c r="F893" t="s">
        <v>223</v>
      </c>
      <c r="G893">
        <v>0</v>
      </c>
      <c r="H893">
        <v>0</v>
      </c>
      <c r="I893">
        <v>0</v>
      </c>
      <c r="J893" s="9">
        <v>-13</v>
      </c>
      <c r="K893">
        <v>1</v>
      </c>
      <c r="L893">
        <v>0</v>
      </c>
      <c r="M893">
        <v>13</v>
      </c>
      <c r="N893">
        <v>0</v>
      </c>
      <c r="O893">
        <v>0</v>
      </c>
      <c r="P893">
        <v>0</v>
      </c>
      <c r="Q893">
        <v>0</v>
      </c>
    </row>
    <row r="894" spans="1:17" x14ac:dyDescent="0.25">
      <c r="A894" t="s">
        <v>960</v>
      </c>
      <c r="B894" t="s">
        <v>219</v>
      </c>
      <c r="C894" t="s">
        <v>444</v>
      </c>
      <c r="D894" t="s">
        <v>683</v>
      </c>
      <c r="E894" t="s">
        <v>684</v>
      </c>
      <c r="F894" t="s">
        <v>223</v>
      </c>
      <c r="G894">
        <v>0</v>
      </c>
      <c r="H894">
        <v>0</v>
      </c>
      <c r="I894">
        <v>0</v>
      </c>
      <c r="J894" s="9">
        <v>-70.28</v>
      </c>
      <c r="K894">
        <v>1</v>
      </c>
      <c r="L894">
        <v>0</v>
      </c>
      <c r="M894">
        <v>70.28</v>
      </c>
      <c r="N894">
        <v>0</v>
      </c>
      <c r="O894">
        <v>0</v>
      </c>
      <c r="P894">
        <v>0</v>
      </c>
      <c r="Q894">
        <v>0</v>
      </c>
    </row>
    <row r="895" spans="1:17" x14ac:dyDescent="0.25">
      <c r="A895" t="s">
        <v>960</v>
      </c>
      <c r="B895" t="s">
        <v>219</v>
      </c>
      <c r="C895" t="s">
        <v>654</v>
      </c>
      <c r="D895" t="s">
        <v>683</v>
      </c>
      <c r="E895" t="s">
        <v>684</v>
      </c>
      <c r="F895" t="s">
        <v>223</v>
      </c>
      <c r="G895">
        <v>0</v>
      </c>
      <c r="H895">
        <v>0</v>
      </c>
      <c r="I895">
        <v>0</v>
      </c>
      <c r="J895" s="9">
        <v>-45.74</v>
      </c>
      <c r="K895">
        <v>1</v>
      </c>
      <c r="L895">
        <v>0</v>
      </c>
      <c r="M895">
        <v>45.74</v>
      </c>
      <c r="N895">
        <v>0</v>
      </c>
      <c r="O895">
        <v>0</v>
      </c>
      <c r="P895">
        <v>0</v>
      </c>
      <c r="Q895">
        <v>0</v>
      </c>
    </row>
    <row r="896" spans="1:17" x14ac:dyDescent="0.25">
      <c r="A896" t="s">
        <v>960</v>
      </c>
      <c r="B896" t="s">
        <v>219</v>
      </c>
      <c r="C896" t="s">
        <v>235</v>
      </c>
      <c r="D896" t="s">
        <v>685</v>
      </c>
      <c r="E896" t="s">
        <v>686</v>
      </c>
      <c r="F896" t="s">
        <v>223</v>
      </c>
      <c r="G896">
        <v>0</v>
      </c>
      <c r="H896">
        <v>0</v>
      </c>
      <c r="I896">
        <v>0</v>
      </c>
      <c r="J896" s="9">
        <v>-1123.6099999999999</v>
      </c>
      <c r="K896">
        <v>1</v>
      </c>
      <c r="L896">
        <v>0</v>
      </c>
      <c r="M896">
        <v>1123.6099999999999</v>
      </c>
      <c r="N896">
        <v>0</v>
      </c>
      <c r="O896">
        <v>0</v>
      </c>
      <c r="P896">
        <v>0</v>
      </c>
      <c r="Q896">
        <v>0</v>
      </c>
    </row>
    <row r="897" spans="1:17" x14ac:dyDescent="0.25">
      <c r="A897" t="s">
        <v>979</v>
      </c>
      <c r="B897" t="s">
        <v>219</v>
      </c>
      <c r="C897" t="s">
        <v>235</v>
      </c>
      <c r="D897" t="s">
        <v>236</v>
      </c>
      <c r="E897" t="s">
        <v>237</v>
      </c>
      <c r="F897" t="s">
        <v>223</v>
      </c>
      <c r="G897">
        <v>-1100055</v>
      </c>
      <c r="H897">
        <v>0</v>
      </c>
      <c r="I897">
        <v>0</v>
      </c>
      <c r="J897" s="9">
        <v>0</v>
      </c>
      <c r="K897">
        <v>1</v>
      </c>
      <c r="L897">
        <v>0</v>
      </c>
      <c r="M897">
        <v>0</v>
      </c>
      <c r="N897">
        <v>1100055</v>
      </c>
      <c r="O897">
        <v>0</v>
      </c>
      <c r="P897">
        <v>-1100055</v>
      </c>
      <c r="Q897">
        <v>0</v>
      </c>
    </row>
    <row r="898" spans="1:17" x14ac:dyDescent="0.25">
      <c r="A898" t="s">
        <v>979</v>
      </c>
      <c r="B898" t="s">
        <v>219</v>
      </c>
      <c r="C898" t="s">
        <v>235</v>
      </c>
      <c r="D898" t="s">
        <v>428</v>
      </c>
      <c r="E898" t="s">
        <v>429</v>
      </c>
      <c r="F898" t="s">
        <v>223</v>
      </c>
      <c r="G898">
        <v>0</v>
      </c>
      <c r="H898">
        <v>0</v>
      </c>
      <c r="I898">
        <v>0</v>
      </c>
      <c r="J898" s="9">
        <v>-1072414.6299999999</v>
      </c>
      <c r="K898">
        <v>1</v>
      </c>
      <c r="L898">
        <v>0</v>
      </c>
      <c r="M898">
        <v>1072414.6299999999</v>
      </c>
      <c r="N898">
        <v>0</v>
      </c>
      <c r="O898">
        <v>0</v>
      </c>
      <c r="P898">
        <v>0</v>
      </c>
      <c r="Q898">
        <v>0</v>
      </c>
    </row>
    <row r="899" spans="1:17" x14ac:dyDescent="0.25">
      <c r="A899" t="s">
        <v>980</v>
      </c>
      <c r="B899" t="s">
        <v>219</v>
      </c>
      <c r="C899" t="s">
        <v>713</v>
      </c>
      <c r="D899" t="s">
        <v>981</v>
      </c>
      <c r="E899" t="s">
        <v>982</v>
      </c>
      <c r="F899" t="s">
        <v>223</v>
      </c>
      <c r="G899">
        <v>0</v>
      </c>
      <c r="H899">
        <v>0</v>
      </c>
      <c r="I899">
        <v>0</v>
      </c>
      <c r="J899" s="9">
        <v>-33.590000000000003</v>
      </c>
      <c r="K899">
        <v>1</v>
      </c>
      <c r="L899">
        <v>0</v>
      </c>
      <c r="M899">
        <v>33.590000000000003</v>
      </c>
      <c r="N899">
        <v>0</v>
      </c>
      <c r="O899">
        <v>0</v>
      </c>
      <c r="P899">
        <v>0</v>
      </c>
      <c r="Q899">
        <v>0</v>
      </c>
    </row>
    <row r="900" spans="1:17" x14ac:dyDescent="0.25">
      <c r="A900" t="s">
        <v>980</v>
      </c>
      <c r="B900" t="s">
        <v>219</v>
      </c>
      <c r="C900" t="s">
        <v>713</v>
      </c>
      <c r="D900" t="s">
        <v>981</v>
      </c>
      <c r="E900" t="s">
        <v>982</v>
      </c>
      <c r="F900" t="s">
        <v>223</v>
      </c>
      <c r="G900">
        <v>0</v>
      </c>
      <c r="H900">
        <v>0</v>
      </c>
      <c r="I900">
        <v>0</v>
      </c>
      <c r="J900" s="9">
        <v>-3.96</v>
      </c>
      <c r="K900">
        <v>1</v>
      </c>
      <c r="L900">
        <v>0</v>
      </c>
      <c r="M900">
        <v>3.96</v>
      </c>
      <c r="N900">
        <v>0</v>
      </c>
      <c r="O900">
        <v>0</v>
      </c>
      <c r="P900">
        <v>0</v>
      </c>
      <c r="Q900">
        <v>0</v>
      </c>
    </row>
    <row r="901" spans="1:17" x14ac:dyDescent="0.25">
      <c r="A901" t="s">
        <v>980</v>
      </c>
      <c r="B901" t="s">
        <v>219</v>
      </c>
      <c r="C901" t="s">
        <v>713</v>
      </c>
      <c r="D901" t="s">
        <v>981</v>
      </c>
      <c r="E901" t="s">
        <v>982</v>
      </c>
      <c r="F901" t="s">
        <v>223</v>
      </c>
      <c r="G901">
        <v>0</v>
      </c>
      <c r="H901">
        <v>0</v>
      </c>
      <c r="I901">
        <v>0</v>
      </c>
      <c r="J901" s="9">
        <v>-16.8</v>
      </c>
      <c r="K901">
        <v>1</v>
      </c>
      <c r="L901">
        <v>0</v>
      </c>
      <c r="M901">
        <v>16.8</v>
      </c>
      <c r="N901">
        <v>0</v>
      </c>
      <c r="O901">
        <v>0</v>
      </c>
      <c r="P901">
        <v>0</v>
      </c>
      <c r="Q901">
        <v>0</v>
      </c>
    </row>
    <row r="902" spans="1:17" x14ac:dyDescent="0.25">
      <c r="A902" t="s">
        <v>980</v>
      </c>
      <c r="B902" t="s">
        <v>219</v>
      </c>
      <c r="C902" t="s">
        <v>713</v>
      </c>
      <c r="D902" t="s">
        <v>981</v>
      </c>
      <c r="E902" t="s">
        <v>982</v>
      </c>
      <c r="F902" t="s">
        <v>223</v>
      </c>
      <c r="G902">
        <v>0</v>
      </c>
      <c r="H902">
        <v>0</v>
      </c>
      <c r="I902">
        <v>0</v>
      </c>
      <c r="J902" s="9">
        <v>-1.1000000000000001</v>
      </c>
      <c r="K902">
        <v>1</v>
      </c>
      <c r="L902">
        <v>0</v>
      </c>
      <c r="M902">
        <v>1.1000000000000001</v>
      </c>
      <c r="N902">
        <v>0</v>
      </c>
      <c r="O902">
        <v>0</v>
      </c>
      <c r="P902">
        <v>0</v>
      </c>
      <c r="Q902">
        <v>0</v>
      </c>
    </row>
    <row r="903" spans="1:17" x14ac:dyDescent="0.25">
      <c r="A903" t="s">
        <v>980</v>
      </c>
      <c r="B903" t="s">
        <v>219</v>
      </c>
      <c r="C903" t="s">
        <v>713</v>
      </c>
      <c r="D903" t="s">
        <v>981</v>
      </c>
      <c r="E903" t="s">
        <v>982</v>
      </c>
      <c r="F903" t="s">
        <v>223</v>
      </c>
      <c r="G903">
        <v>0</v>
      </c>
      <c r="H903">
        <v>0</v>
      </c>
      <c r="I903">
        <v>0</v>
      </c>
      <c r="J903" s="9">
        <v>-17.260000000000002</v>
      </c>
      <c r="K903">
        <v>1</v>
      </c>
      <c r="L903">
        <v>0</v>
      </c>
      <c r="M903">
        <v>17.260000000000002</v>
      </c>
      <c r="N903">
        <v>0</v>
      </c>
      <c r="O903">
        <v>0</v>
      </c>
      <c r="P903">
        <v>0</v>
      </c>
      <c r="Q903">
        <v>0</v>
      </c>
    </row>
    <row r="904" spans="1:17" x14ac:dyDescent="0.25">
      <c r="A904" t="s">
        <v>980</v>
      </c>
      <c r="B904" t="s">
        <v>219</v>
      </c>
      <c r="C904" t="s">
        <v>713</v>
      </c>
      <c r="D904" t="s">
        <v>981</v>
      </c>
      <c r="E904" t="s">
        <v>982</v>
      </c>
      <c r="F904" t="s">
        <v>223</v>
      </c>
      <c r="G904">
        <v>0</v>
      </c>
      <c r="H904">
        <v>0</v>
      </c>
      <c r="I904">
        <v>0</v>
      </c>
      <c r="J904" s="9">
        <v>-13.56</v>
      </c>
      <c r="K904">
        <v>1</v>
      </c>
      <c r="L904">
        <v>0</v>
      </c>
      <c r="M904">
        <v>13.56</v>
      </c>
      <c r="N904">
        <v>0</v>
      </c>
      <c r="O904">
        <v>0</v>
      </c>
      <c r="P904">
        <v>0</v>
      </c>
      <c r="Q904">
        <v>0</v>
      </c>
    </row>
    <row r="905" spans="1:17" x14ac:dyDescent="0.25">
      <c r="A905" t="s">
        <v>980</v>
      </c>
      <c r="B905" t="s">
        <v>219</v>
      </c>
      <c r="C905" t="s">
        <v>713</v>
      </c>
      <c r="D905" t="s">
        <v>981</v>
      </c>
      <c r="E905" t="s">
        <v>982</v>
      </c>
      <c r="F905" t="s">
        <v>223</v>
      </c>
      <c r="G905">
        <v>0</v>
      </c>
      <c r="H905">
        <v>0</v>
      </c>
      <c r="I905">
        <v>0</v>
      </c>
      <c r="J905" s="9">
        <v>-21.97</v>
      </c>
      <c r="K905">
        <v>1</v>
      </c>
      <c r="L905">
        <v>0</v>
      </c>
      <c r="M905">
        <v>21.97</v>
      </c>
      <c r="N905">
        <v>0</v>
      </c>
      <c r="O905">
        <v>0</v>
      </c>
      <c r="P905">
        <v>0</v>
      </c>
      <c r="Q905">
        <v>0</v>
      </c>
    </row>
    <row r="906" spans="1:17" x14ac:dyDescent="0.25">
      <c r="A906" t="s">
        <v>980</v>
      </c>
      <c r="B906" t="s">
        <v>219</v>
      </c>
      <c r="C906" t="s">
        <v>713</v>
      </c>
      <c r="D906" t="s">
        <v>981</v>
      </c>
      <c r="E906" t="s">
        <v>982</v>
      </c>
      <c r="F906" t="s">
        <v>223</v>
      </c>
      <c r="G906">
        <v>0</v>
      </c>
      <c r="H906">
        <v>0</v>
      </c>
      <c r="I906">
        <v>0</v>
      </c>
      <c r="J906" s="9">
        <v>-32.159999999999997</v>
      </c>
      <c r="K906">
        <v>1</v>
      </c>
      <c r="L906">
        <v>0</v>
      </c>
      <c r="M906">
        <v>32.159999999999997</v>
      </c>
      <c r="N906">
        <v>0</v>
      </c>
      <c r="O906">
        <v>0</v>
      </c>
      <c r="P906">
        <v>0</v>
      </c>
      <c r="Q906">
        <v>0</v>
      </c>
    </row>
    <row r="907" spans="1:17" x14ac:dyDescent="0.25">
      <c r="A907" t="s">
        <v>980</v>
      </c>
      <c r="B907" t="s">
        <v>219</v>
      </c>
      <c r="C907" t="s">
        <v>713</v>
      </c>
      <c r="D907" t="s">
        <v>981</v>
      </c>
      <c r="E907" t="s">
        <v>982</v>
      </c>
      <c r="F907" t="s">
        <v>223</v>
      </c>
      <c r="G907">
        <v>0</v>
      </c>
      <c r="H907">
        <v>0</v>
      </c>
      <c r="I907">
        <v>0</v>
      </c>
      <c r="J907" s="9">
        <v>-34.33</v>
      </c>
      <c r="K907">
        <v>1</v>
      </c>
      <c r="L907">
        <v>0</v>
      </c>
      <c r="M907">
        <v>34.33</v>
      </c>
      <c r="N907">
        <v>0</v>
      </c>
      <c r="O907">
        <v>0</v>
      </c>
      <c r="P907">
        <v>0</v>
      </c>
      <c r="Q907">
        <v>0</v>
      </c>
    </row>
    <row r="908" spans="1:17" x14ac:dyDescent="0.25">
      <c r="A908" t="s">
        <v>980</v>
      </c>
      <c r="B908" t="s">
        <v>219</v>
      </c>
      <c r="C908" t="s">
        <v>284</v>
      </c>
      <c r="D908" t="s">
        <v>983</v>
      </c>
      <c r="E908" t="s">
        <v>984</v>
      </c>
      <c r="F908" t="s">
        <v>223</v>
      </c>
      <c r="G908">
        <v>0</v>
      </c>
      <c r="H908">
        <v>0</v>
      </c>
      <c r="I908">
        <v>0</v>
      </c>
      <c r="J908" s="9">
        <v>-34.33</v>
      </c>
      <c r="K908">
        <v>1</v>
      </c>
      <c r="L908">
        <v>0</v>
      </c>
      <c r="M908">
        <v>34.33</v>
      </c>
      <c r="N908">
        <v>0</v>
      </c>
      <c r="O908">
        <v>0</v>
      </c>
      <c r="P908">
        <v>0</v>
      </c>
      <c r="Q908">
        <v>0</v>
      </c>
    </row>
    <row r="909" spans="1:17" x14ac:dyDescent="0.25">
      <c r="A909" t="s">
        <v>980</v>
      </c>
      <c r="B909" t="s">
        <v>219</v>
      </c>
      <c r="C909" t="s">
        <v>284</v>
      </c>
      <c r="D909" t="s">
        <v>983</v>
      </c>
      <c r="E909" t="s">
        <v>984</v>
      </c>
      <c r="F909" t="s">
        <v>223</v>
      </c>
      <c r="G909">
        <v>0</v>
      </c>
      <c r="H909">
        <v>0</v>
      </c>
      <c r="I909">
        <v>0</v>
      </c>
      <c r="J909" s="9">
        <v>-33.590000000000003</v>
      </c>
      <c r="K909">
        <v>1</v>
      </c>
      <c r="L909">
        <v>0</v>
      </c>
      <c r="M909">
        <v>33.590000000000003</v>
      </c>
      <c r="N909">
        <v>0</v>
      </c>
      <c r="O909">
        <v>0</v>
      </c>
      <c r="P909">
        <v>0</v>
      </c>
      <c r="Q909">
        <v>0</v>
      </c>
    </row>
    <row r="910" spans="1:17" x14ac:dyDescent="0.25">
      <c r="A910" t="s">
        <v>980</v>
      </c>
      <c r="B910" t="s">
        <v>219</v>
      </c>
      <c r="C910" t="s">
        <v>284</v>
      </c>
      <c r="D910" t="s">
        <v>983</v>
      </c>
      <c r="E910" t="s">
        <v>984</v>
      </c>
      <c r="F910" t="s">
        <v>223</v>
      </c>
      <c r="G910">
        <v>0</v>
      </c>
      <c r="H910">
        <v>0</v>
      </c>
      <c r="I910">
        <v>0</v>
      </c>
      <c r="J910" s="9">
        <v>-32.159999999999997</v>
      </c>
      <c r="K910">
        <v>1</v>
      </c>
      <c r="L910">
        <v>0</v>
      </c>
      <c r="M910">
        <v>32.159999999999997</v>
      </c>
      <c r="N910">
        <v>0</v>
      </c>
      <c r="O910">
        <v>0</v>
      </c>
      <c r="P910">
        <v>0</v>
      </c>
      <c r="Q910">
        <v>0</v>
      </c>
    </row>
    <row r="911" spans="1:17" x14ac:dyDescent="0.25">
      <c r="A911" t="s">
        <v>980</v>
      </c>
      <c r="B911" t="s">
        <v>219</v>
      </c>
      <c r="C911" t="s">
        <v>284</v>
      </c>
      <c r="D911" t="s">
        <v>983</v>
      </c>
      <c r="E911" t="s">
        <v>984</v>
      </c>
      <c r="F911" t="s">
        <v>223</v>
      </c>
      <c r="G911">
        <v>0</v>
      </c>
      <c r="H911">
        <v>0</v>
      </c>
      <c r="I911">
        <v>0</v>
      </c>
      <c r="J911" s="9">
        <v>-21.97</v>
      </c>
      <c r="K911">
        <v>1</v>
      </c>
      <c r="L911">
        <v>0</v>
      </c>
      <c r="M911">
        <v>21.97</v>
      </c>
      <c r="N911">
        <v>0</v>
      </c>
      <c r="O911">
        <v>0</v>
      </c>
      <c r="P911">
        <v>0</v>
      </c>
      <c r="Q911">
        <v>0</v>
      </c>
    </row>
    <row r="912" spans="1:17" x14ac:dyDescent="0.25">
      <c r="A912" t="s">
        <v>980</v>
      </c>
      <c r="B912" t="s">
        <v>219</v>
      </c>
      <c r="C912" t="s">
        <v>284</v>
      </c>
      <c r="D912" t="s">
        <v>983</v>
      </c>
      <c r="E912" t="s">
        <v>984</v>
      </c>
      <c r="F912" t="s">
        <v>223</v>
      </c>
      <c r="G912">
        <v>0</v>
      </c>
      <c r="H912">
        <v>0</v>
      </c>
      <c r="I912">
        <v>0</v>
      </c>
      <c r="J912" s="9">
        <v>-17.260000000000002</v>
      </c>
      <c r="K912">
        <v>1</v>
      </c>
      <c r="L912">
        <v>0</v>
      </c>
      <c r="M912">
        <v>17.260000000000002</v>
      </c>
      <c r="N912">
        <v>0</v>
      </c>
      <c r="O912">
        <v>0</v>
      </c>
      <c r="P912">
        <v>0</v>
      </c>
      <c r="Q912">
        <v>0</v>
      </c>
    </row>
    <row r="913" spans="1:17" x14ac:dyDescent="0.25">
      <c r="A913" t="s">
        <v>980</v>
      </c>
      <c r="B913" t="s">
        <v>219</v>
      </c>
      <c r="C913" t="s">
        <v>284</v>
      </c>
      <c r="D913" t="s">
        <v>983</v>
      </c>
      <c r="E913" t="s">
        <v>984</v>
      </c>
      <c r="F913" t="s">
        <v>223</v>
      </c>
      <c r="G913">
        <v>0</v>
      </c>
      <c r="H913">
        <v>0</v>
      </c>
      <c r="I913">
        <v>0</v>
      </c>
      <c r="J913" s="9">
        <v>-16.8</v>
      </c>
      <c r="K913">
        <v>1</v>
      </c>
      <c r="L913">
        <v>0</v>
      </c>
      <c r="M913">
        <v>16.8</v>
      </c>
      <c r="N913">
        <v>0</v>
      </c>
      <c r="O913">
        <v>0</v>
      </c>
      <c r="P913">
        <v>0</v>
      </c>
      <c r="Q913">
        <v>0</v>
      </c>
    </row>
    <row r="914" spans="1:17" x14ac:dyDescent="0.25">
      <c r="A914" t="s">
        <v>980</v>
      </c>
      <c r="B914" t="s">
        <v>219</v>
      </c>
      <c r="C914" t="s">
        <v>284</v>
      </c>
      <c r="D914" t="s">
        <v>983</v>
      </c>
      <c r="E914" t="s">
        <v>984</v>
      </c>
      <c r="F914" t="s">
        <v>223</v>
      </c>
      <c r="G914">
        <v>0</v>
      </c>
      <c r="H914">
        <v>0</v>
      </c>
      <c r="I914">
        <v>0</v>
      </c>
      <c r="J914" s="9">
        <v>-13.56</v>
      </c>
      <c r="K914">
        <v>1</v>
      </c>
      <c r="L914">
        <v>0</v>
      </c>
      <c r="M914">
        <v>13.56</v>
      </c>
      <c r="N914">
        <v>0</v>
      </c>
      <c r="O914">
        <v>0</v>
      </c>
      <c r="P914">
        <v>0</v>
      </c>
      <c r="Q914">
        <v>0</v>
      </c>
    </row>
    <row r="915" spans="1:17" x14ac:dyDescent="0.25">
      <c r="A915" t="s">
        <v>980</v>
      </c>
      <c r="B915" t="s">
        <v>219</v>
      </c>
      <c r="C915" t="s">
        <v>284</v>
      </c>
      <c r="D915" t="s">
        <v>983</v>
      </c>
      <c r="E915" t="s">
        <v>984</v>
      </c>
      <c r="F915" t="s">
        <v>223</v>
      </c>
      <c r="G915">
        <v>0</v>
      </c>
      <c r="H915">
        <v>0</v>
      </c>
      <c r="I915">
        <v>0</v>
      </c>
      <c r="J915" s="9">
        <v>-3.96</v>
      </c>
      <c r="K915">
        <v>1</v>
      </c>
      <c r="L915">
        <v>0</v>
      </c>
      <c r="M915">
        <v>3.96</v>
      </c>
      <c r="N915">
        <v>0</v>
      </c>
      <c r="O915">
        <v>0</v>
      </c>
      <c r="P915">
        <v>0</v>
      </c>
      <c r="Q915">
        <v>0</v>
      </c>
    </row>
    <row r="916" spans="1:17" x14ac:dyDescent="0.25">
      <c r="A916" t="s">
        <v>980</v>
      </c>
      <c r="B916" t="s">
        <v>219</v>
      </c>
      <c r="C916" t="s">
        <v>284</v>
      </c>
      <c r="D916" t="s">
        <v>983</v>
      </c>
      <c r="E916" t="s">
        <v>984</v>
      </c>
      <c r="F916" t="s">
        <v>223</v>
      </c>
      <c r="G916">
        <v>0</v>
      </c>
      <c r="H916">
        <v>0</v>
      </c>
      <c r="I916">
        <v>0</v>
      </c>
      <c r="J916" s="9">
        <v>-1.1000000000000001</v>
      </c>
      <c r="K916">
        <v>1</v>
      </c>
      <c r="L916">
        <v>0</v>
      </c>
      <c r="M916">
        <v>1.1000000000000001</v>
      </c>
      <c r="N916">
        <v>0</v>
      </c>
      <c r="O916">
        <v>0</v>
      </c>
      <c r="P916">
        <v>0</v>
      </c>
      <c r="Q916">
        <v>0</v>
      </c>
    </row>
    <row r="917" spans="1:17" x14ac:dyDescent="0.25">
      <c r="A917" t="s">
        <v>980</v>
      </c>
      <c r="B917" t="s">
        <v>219</v>
      </c>
      <c r="C917" t="s">
        <v>713</v>
      </c>
      <c r="D917" t="s">
        <v>985</v>
      </c>
      <c r="E917" t="s">
        <v>986</v>
      </c>
      <c r="F917" t="s">
        <v>223</v>
      </c>
      <c r="G917">
        <v>0</v>
      </c>
      <c r="H917">
        <v>0</v>
      </c>
      <c r="I917">
        <v>0</v>
      </c>
      <c r="J917" s="9">
        <v>-13.56</v>
      </c>
      <c r="K917">
        <v>1</v>
      </c>
      <c r="L917">
        <v>0</v>
      </c>
      <c r="M917">
        <v>13.56</v>
      </c>
      <c r="N917">
        <v>0</v>
      </c>
      <c r="O917">
        <v>0</v>
      </c>
      <c r="P917">
        <v>0</v>
      </c>
      <c r="Q917">
        <v>0</v>
      </c>
    </row>
    <row r="918" spans="1:17" x14ac:dyDescent="0.25">
      <c r="A918" t="s">
        <v>980</v>
      </c>
      <c r="B918" t="s">
        <v>219</v>
      </c>
      <c r="C918" t="s">
        <v>713</v>
      </c>
      <c r="D918" t="s">
        <v>985</v>
      </c>
      <c r="E918" t="s">
        <v>986</v>
      </c>
      <c r="F918" t="s">
        <v>223</v>
      </c>
      <c r="G918">
        <v>0</v>
      </c>
      <c r="H918">
        <v>0</v>
      </c>
      <c r="I918">
        <v>0</v>
      </c>
      <c r="J918" s="9">
        <v>-3.96</v>
      </c>
      <c r="K918">
        <v>1</v>
      </c>
      <c r="L918">
        <v>0</v>
      </c>
      <c r="M918">
        <v>3.96</v>
      </c>
      <c r="N918">
        <v>0</v>
      </c>
      <c r="O918">
        <v>0</v>
      </c>
      <c r="P918">
        <v>0</v>
      </c>
      <c r="Q918">
        <v>0</v>
      </c>
    </row>
    <row r="919" spans="1:17" x14ac:dyDescent="0.25">
      <c r="A919" t="s">
        <v>980</v>
      </c>
      <c r="B919" t="s">
        <v>219</v>
      </c>
      <c r="C919" t="s">
        <v>713</v>
      </c>
      <c r="D919" t="s">
        <v>985</v>
      </c>
      <c r="E919" t="s">
        <v>986</v>
      </c>
      <c r="F919" t="s">
        <v>223</v>
      </c>
      <c r="G919">
        <v>0</v>
      </c>
      <c r="H919">
        <v>0</v>
      </c>
      <c r="I919">
        <v>0</v>
      </c>
      <c r="J919" s="9">
        <v>-1.1000000000000001</v>
      </c>
      <c r="K919">
        <v>1</v>
      </c>
      <c r="L919">
        <v>0</v>
      </c>
      <c r="M919">
        <v>1.1000000000000001</v>
      </c>
      <c r="N919">
        <v>0</v>
      </c>
      <c r="O919">
        <v>0</v>
      </c>
      <c r="P919">
        <v>0</v>
      </c>
      <c r="Q919">
        <v>0</v>
      </c>
    </row>
    <row r="920" spans="1:17" x14ac:dyDescent="0.25">
      <c r="A920" t="s">
        <v>980</v>
      </c>
      <c r="B920" t="s">
        <v>219</v>
      </c>
      <c r="C920" t="s">
        <v>713</v>
      </c>
      <c r="D920" t="s">
        <v>985</v>
      </c>
      <c r="E920" t="s">
        <v>986</v>
      </c>
      <c r="F920" t="s">
        <v>223</v>
      </c>
      <c r="G920">
        <v>0</v>
      </c>
      <c r="H920">
        <v>0</v>
      </c>
      <c r="I920">
        <v>0</v>
      </c>
      <c r="J920" s="9">
        <v>-34.33</v>
      </c>
      <c r="K920">
        <v>1</v>
      </c>
      <c r="L920">
        <v>0</v>
      </c>
      <c r="M920">
        <v>34.33</v>
      </c>
      <c r="N920">
        <v>0</v>
      </c>
      <c r="O920">
        <v>0</v>
      </c>
      <c r="P920">
        <v>0</v>
      </c>
      <c r="Q920">
        <v>0</v>
      </c>
    </row>
    <row r="921" spans="1:17" x14ac:dyDescent="0.25">
      <c r="A921" t="s">
        <v>980</v>
      </c>
      <c r="B921" t="s">
        <v>219</v>
      </c>
      <c r="C921" t="s">
        <v>713</v>
      </c>
      <c r="D921" t="s">
        <v>985</v>
      </c>
      <c r="E921" t="s">
        <v>986</v>
      </c>
      <c r="F921" t="s">
        <v>223</v>
      </c>
      <c r="G921">
        <v>0</v>
      </c>
      <c r="H921">
        <v>0</v>
      </c>
      <c r="I921">
        <v>0</v>
      </c>
      <c r="J921" s="9">
        <v>-33.590000000000003</v>
      </c>
      <c r="K921">
        <v>1</v>
      </c>
      <c r="L921">
        <v>0</v>
      </c>
      <c r="M921">
        <v>33.590000000000003</v>
      </c>
      <c r="N921">
        <v>0</v>
      </c>
      <c r="O921">
        <v>0</v>
      </c>
      <c r="P921">
        <v>0</v>
      </c>
      <c r="Q921">
        <v>0</v>
      </c>
    </row>
    <row r="922" spans="1:17" x14ac:dyDescent="0.25">
      <c r="A922" t="s">
        <v>980</v>
      </c>
      <c r="B922" t="s">
        <v>219</v>
      </c>
      <c r="C922" t="s">
        <v>713</v>
      </c>
      <c r="D922" t="s">
        <v>985</v>
      </c>
      <c r="E922" t="s">
        <v>986</v>
      </c>
      <c r="F922" t="s">
        <v>223</v>
      </c>
      <c r="G922">
        <v>0</v>
      </c>
      <c r="H922">
        <v>0</v>
      </c>
      <c r="I922">
        <v>0</v>
      </c>
      <c r="J922" s="9">
        <v>-32.159999999999997</v>
      </c>
      <c r="K922">
        <v>1</v>
      </c>
      <c r="L922">
        <v>0</v>
      </c>
      <c r="M922">
        <v>32.159999999999997</v>
      </c>
      <c r="N922">
        <v>0</v>
      </c>
      <c r="O922">
        <v>0</v>
      </c>
      <c r="P922">
        <v>0</v>
      </c>
      <c r="Q922">
        <v>0</v>
      </c>
    </row>
    <row r="923" spans="1:17" x14ac:dyDescent="0.25">
      <c r="A923" t="s">
        <v>980</v>
      </c>
      <c r="B923" t="s">
        <v>219</v>
      </c>
      <c r="C923" t="s">
        <v>713</v>
      </c>
      <c r="D923" t="s">
        <v>985</v>
      </c>
      <c r="E923" t="s">
        <v>986</v>
      </c>
      <c r="F923" t="s">
        <v>223</v>
      </c>
      <c r="G923">
        <v>0</v>
      </c>
      <c r="H923">
        <v>0</v>
      </c>
      <c r="I923">
        <v>0</v>
      </c>
      <c r="J923" s="9">
        <v>-21.97</v>
      </c>
      <c r="K923">
        <v>1</v>
      </c>
      <c r="L923">
        <v>0</v>
      </c>
      <c r="M923">
        <v>21.97</v>
      </c>
      <c r="N923">
        <v>0</v>
      </c>
      <c r="O923">
        <v>0</v>
      </c>
      <c r="P923">
        <v>0</v>
      </c>
      <c r="Q923">
        <v>0</v>
      </c>
    </row>
    <row r="924" spans="1:17" x14ac:dyDescent="0.25">
      <c r="A924" t="s">
        <v>980</v>
      </c>
      <c r="B924" t="s">
        <v>219</v>
      </c>
      <c r="C924" t="s">
        <v>713</v>
      </c>
      <c r="D924" t="s">
        <v>985</v>
      </c>
      <c r="E924" t="s">
        <v>986</v>
      </c>
      <c r="F924" t="s">
        <v>223</v>
      </c>
      <c r="G924">
        <v>0</v>
      </c>
      <c r="H924">
        <v>0</v>
      </c>
      <c r="I924">
        <v>0</v>
      </c>
      <c r="J924" s="9">
        <v>-17.260000000000002</v>
      </c>
      <c r="K924">
        <v>1</v>
      </c>
      <c r="L924">
        <v>0</v>
      </c>
      <c r="M924">
        <v>17.260000000000002</v>
      </c>
      <c r="N924">
        <v>0</v>
      </c>
      <c r="O924">
        <v>0</v>
      </c>
      <c r="P924">
        <v>0</v>
      </c>
      <c r="Q924">
        <v>0</v>
      </c>
    </row>
    <row r="925" spans="1:17" x14ac:dyDescent="0.25">
      <c r="A925" t="s">
        <v>980</v>
      </c>
      <c r="B925" t="s">
        <v>219</v>
      </c>
      <c r="C925" t="s">
        <v>713</v>
      </c>
      <c r="D925" t="s">
        <v>985</v>
      </c>
      <c r="E925" t="s">
        <v>986</v>
      </c>
      <c r="F925" t="s">
        <v>223</v>
      </c>
      <c r="G925">
        <v>0</v>
      </c>
      <c r="H925">
        <v>0</v>
      </c>
      <c r="I925">
        <v>0</v>
      </c>
      <c r="J925" s="9">
        <v>-16.8</v>
      </c>
      <c r="K925">
        <v>1</v>
      </c>
      <c r="L925">
        <v>0</v>
      </c>
      <c r="M925">
        <v>16.8</v>
      </c>
      <c r="N925">
        <v>0</v>
      </c>
      <c r="O925">
        <v>0</v>
      </c>
      <c r="P925">
        <v>0</v>
      </c>
      <c r="Q925">
        <v>0</v>
      </c>
    </row>
    <row r="926" spans="1:17" x14ac:dyDescent="0.25">
      <c r="A926" t="s">
        <v>980</v>
      </c>
      <c r="B926" t="s">
        <v>219</v>
      </c>
      <c r="C926" t="s">
        <v>289</v>
      </c>
      <c r="D926" t="s">
        <v>987</v>
      </c>
      <c r="E926" t="s">
        <v>988</v>
      </c>
      <c r="F926" t="s">
        <v>223</v>
      </c>
      <c r="G926">
        <v>0</v>
      </c>
      <c r="H926">
        <v>0</v>
      </c>
      <c r="I926">
        <v>0</v>
      </c>
      <c r="J926" s="9">
        <v>-61.79</v>
      </c>
      <c r="K926">
        <v>1</v>
      </c>
      <c r="L926">
        <v>0</v>
      </c>
      <c r="M926">
        <v>61.79</v>
      </c>
      <c r="N926">
        <v>0</v>
      </c>
      <c r="O926">
        <v>0</v>
      </c>
      <c r="P926">
        <v>0</v>
      </c>
      <c r="Q926">
        <v>0</v>
      </c>
    </row>
    <row r="927" spans="1:17" x14ac:dyDescent="0.25">
      <c r="A927" t="s">
        <v>980</v>
      </c>
      <c r="B927" t="s">
        <v>219</v>
      </c>
      <c r="C927" t="s">
        <v>289</v>
      </c>
      <c r="D927" t="s">
        <v>987</v>
      </c>
      <c r="E927" t="s">
        <v>988</v>
      </c>
      <c r="F927" t="s">
        <v>223</v>
      </c>
      <c r="G927">
        <v>0</v>
      </c>
      <c r="H927">
        <v>0</v>
      </c>
      <c r="I927">
        <v>0</v>
      </c>
      <c r="J927" s="9">
        <v>-51</v>
      </c>
      <c r="K927">
        <v>1</v>
      </c>
      <c r="L927">
        <v>0</v>
      </c>
      <c r="M927">
        <v>51</v>
      </c>
      <c r="N927">
        <v>0</v>
      </c>
      <c r="O927">
        <v>0</v>
      </c>
      <c r="P927">
        <v>0</v>
      </c>
      <c r="Q927">
        <v>0</v>
      </c>
    </row>
    <row r="928" spans="1:17" x14ac:dyDescent="0.25">
      <c r="A928" t="s">
        <v>980</v>
      </c>
      <c r="B928" t="s">
        <v>219</v>
      </c>
      <c r="C928" t="s">
        <v>289</v>
      </c>
      <c r="D928" t="s">
        <v>987</v>
      </c>
      <c r="E928" t="s">
        <v>988</v>
      </c>
      <c r="F928" t="s">
        <v>223</v>
      </c>
      <c r="G928">
        <v>0</v>
      </c>
      <c r="H928">
        <v>0</v>
      </c>
      <c r="I928">
        <v>0</v>
      </c>
      <c r="J928" s="9">
        <v>-41.06</v>
      </c>
      <c r="K928">
        <v>1</v>
      </c>
      <c r="L928">
        <v>0</v>
      </c>
      <c r="M928">
        <v>41.06</v>
      </c>
      <c r="N928">
        <v>0</v>
      </c>
      <c r="O928">
        <v>0</v>
      </c>
      <c r="P928">
        <v>0</v>
      </c>
      <c r="Q928">
        <v>0</v>
      </c>
    </row>
    <row r="929" spans="1:17" x14ac:dyDescent="0.25">
      <c r="A929" t="s">
        <v>980</v>
      </c>
      <c r="B929" t="s">
        <v>219</v>
      </c>
      <c r="C929" t="s">
        <v>289</v>
      </c>
      <c r="D929" t="s">
        <v>987</v>
      </c>
      <c r="E929" t="s">
        <v>988</v>
      </c>
      <c r="F929" t="s">
        <v>223</v>
      </c>
      <c r="G929">
        <v>0</v>
      </c>
      <c r="H929">
        <v>0</v>
      </c>
      <c r="I929">
        <v>0</v>
      </c>
      <c r="J929" s="9">
        <v>-39.869999999999997</v>
      </c>
      <c r="K929">
        <v>1</v>
      </c>
      <c r="L929">
        <v>0</v>
      </c>
      <c r="M929">
        <v>39.869999999999997</v>
      </c>
      <c r="N929">
        <v>0</v>
      </c>
      <c r="O929">
        <v>0</v>
      </c>
      <c r="P929">
        <v>0</v>
      </c>
      <c r="Q929">
        <v>0</v>
      </c>
    </row>
    <row r="930" spans="1:17" x14ac:dyDescent="0.25">
      <c r="A930" t="s">
        <v>980</v>
      </c>
      <c r="B930" t="s">
        <v>219</v>
      </c>
      <c r="C930" t="s">
        <v>289</v>
      </c>
      <c r="D930" t="s">
        <v>987</v>
      </c>
      <c r="E930" t="s">
        <v>988</v>
      </c>
      <c r="F930" t="s">
        <v>223</v>
      </c>
      <c r="G930">
        <v>0</v>
      </c>
      <c r="H930">
        <v>0</v>
      </c>
      <c r="I930">
        <v>0</v>
      </c>
      <c r="J930" s="9">
        <v>-34.33</v>
      </c>
      <c r="K930">
        <v>1</v>
      </c>
      <c r="L930">
        <v>0</v>
      </c>
      <c r="M930">
        <v>34.33</v>
      </c>
      <c r="N930">
        <v>0</v>
      </c>
      <c r="O930">
        <v>0</v>
      </c>
      <c r="P930">
        <v>0</v>
      </c>
      <c r="Q930">
        <v>0</v>
      </c>
    </row>
    <row r="931" spans="1:17" x14ac:dyDescent="0.25">
      <c r="A931" t="s">
        <v>980</v>
      </c>
      <c r="B931" t="s">
        <v>219</v>
      </c>
      <c r="C931" t="s">
        <v>289</v>
      </c>
      <c r="D931" t="s">
        <v>987</v>
      </c>
      <c r="E931" t="s">
        <v>988</v>
      </c>
      <c r="F931" t="s">
        <v>223</v>
      </c>
      <c r="G931">
        <v>0</v>
      </c>
      <c r="H931">
        <v>0</v>
      </c>
      <c r="I931">
        <v>0</v>
      </c>
      <c r="J931" s="9">
        <v>-17.260000000000002</v>
      </c>
      <c r="K931">
        <v>1</v>
      </c>
      <c r="L931">
        <v>0</v>
      </c>
      <c r="M931">
        <v>17.260000000000002</v>
      </c>
      <c r="N931">
        <v>0</v>
      </c>
      <c r="O931">
        <v>0</v>
      </c>
      <c r="P931">
        <v>0</v>
      </c>
      <c r="Q931">
        <v>0</v>
      </c>
    </row>
    <row r="932" spans="1:17" x14ac:dyDescent="0.25">
      <c r="A932" t="s">
        <v>980</v>
      </c>
      <c r="B932" t="s">
        <v>219</v>
      </c>
      <c r="C932" t="s">
        <v>289</v>
      </c>
      <c r="D932" t="s">
        <v>987</v>
      </c>
      <c r="E932" t="s">
        <v>988</v>
      </c>
      <c r="F932" t="s">
        <v>223</v>
      </c>
      <c r="G932">
        <v>0</v>
      </c>
      <c r="H932">
        <v>0</v>
      </c>
      <c r="I932">
        <v>0</v>
      </c>
      <c r="J932" s="9">
        <v>-16.8</v>
      </c>
      <c r="K932">
        <v>1</v>
      </c>
      <c r="L932">
        <v>0</v>
      </c>
      <c r="M932">
        <v>16.8</v>
      </c>
      <c r="N932">
        <v>0</v>
      </c>
      <c r="O932">
        <v>0</v>
      </c>
      <c r="P932">
        <v>0</v>
      </c>
      <c r="Q932">
        <v>0</v>
      </c>
    </row>
    <row r="933" spans="1:17" x14ac:dyDescent="0.25">
      <c r="A933" t="s">
        <v>980</v>
      </c>
      <c r="B933" t="s">
        <v>219</v>
      </c>
      <c r="C933" t="s">
        <v>289</v>
      </c>
      <c r="D933" t="s">
        <v>987</v>
      </c>
      <c r="E933" t="s">
        <v>988</v>
      </c>
      <c r="F933" t="s">
        <v>223</v>
      </c>
      <c r="G933">
        <v>0</v>
      </c>
      <c r="H933">
        <v>0</v>
      </c>
      <c r="I933">
        <v>0</v>
      </c>
      <c r="J933" s="9">
        <v>-13.56</v>
      </c>
      <c r="K933">
        <v>1</v>
      </c>
      <c r="L933">
        <v>0</v>
      </c>
      <c r="M933">
        <v>13.56</v>
      </c>
      <c r="N933">
        <v>0</v>
      </c>
      <c r="O933">
        <v>0</v>
      </c>
      <c r="P933">
        <v>0</v>
      </c>
      <c r="Q933">
        <v>0</v>
      </c>
    </row>
    <row r="934" spans="1:17" x14ac:dyDescent="0.25">
      <c r="A934" t="s">
        <v>980</v>
      </c>
      <c r="B934" t="s">
        <v>219</v>
      </c>
      <c r="C934" t="s">
        <v>289</v>
      </c>
      <c r="D934" t="s">
        <v>987</v>
      </c>
      <c r="E934" t="s">
        <v>988</v>
      </c>
      <c r="F934" t="s">
        <v>223</v>
      </c>
      <c r="G934">
        <v>0</v>
      </c>
      <c r="H934">
        <v>0</v>
      </c>
      <c r="I934">
        <v>0</v>
      </c>
      <c r="J934" s="9">
        <v>-8.5</v>
      </c>
      <c r="K934">
        <v>1</v>
      </c>
      <c r="L934">
        <v>0</v>
      </c>
      <c r="M934">
        <v>8.5</v>
      </c>
      <c r="N934">
        <v>0</v>
      </c>
      <c r="O934">
        <v>0</v>
      </c>
      <c r="P934">
        <v>0</v>
      </c>
      <c r="Q934">
        <v>0</v>
      </c>
    </row>
    <row r="935" spans="1:17" x14ac:dyDescent="0.25">
      <c r="A935" t="s">
        <v>980</v>
      </c>
      <c r="B935" t="s">
        <v>219</v>
      </c>
      <c r="C935" t="s">
        <v>242</v>
      </c>
      <c r="D935" t="s">
        <v>989</v>
      </c>
      <c r="E935" t="s">
        <v>990</v>
      </c>
      <c r="F935" t="s">
        <v>223</v>
      </c>
      <c r="G935">
        <v>0</v>
      </c>
      <c r="H935">
        <v>0</v>
      </c>
      <c r="I935">
        <v>0</v>
      </c>
      <c r="J935" s="9">
        <v>-17.260000000000002</v>
      </c>
      <c r="K935">
        <v>1</v>
      </c>
      <c r="L935">
        <v>0</v>
      </c>
      <c r="M935">
        <v>17.260000000000002</v>
      </c>
      <c r="N935">
        <v>0</v>
      </c>
      <c r="O935">
        <v>0</v>
      </c>
      <c r="P935">
        <v>0</v>
      </c>
      <c r="Q935">
        <v>0</v>
      </c>
    </row>
    <row r="936" spans="1:17" x14ac:dyDescent="0.25">
      <c r="A936" t="s">
        <v>980</v>
      </c>
      <c r="B936" t="s">
        <v>219</v>
      </c>
      <c r="C936" t="s">
        <v>242</v>
      </c>
      <c r="D936" t="s">
        <v>989</v>
      </c>
      <c r="E936" t="s">
        <v>990</v>
      </c>
      <c r="F936" t="s">
        <v>223</v>
      </c>
      <c r="G936">
        <v>0</v>
      </c>
      <c r="H936">
        <v>0</v>
      </c>
      <c r="I936">
        <v>0</v>
      </c>
      <c r="J936" s="9">
        <v>-16.8</v>
      </c>
      <c r="K936">
        <v>1</v>
      </c>
      <c r="L936">
        <v>0</v>
      </c>
      <c r="M936">
        <v>16.8</v>
      </c>
      <c r="N936">
        <v>0</v>
      </c>
      <c r="O936">
        <v>0</v>
      </c>
      <c r="P936">
        <v>0</v>
      </c>
      <c r="Q936">
        <v>0</v>
      </c>
    </row>
    <row r="937" spans="1:17" x14ac:dyDescent="0.25">
      <c r="A937" t="s">
        <v>980</v>
      </c>
      <c r="B937" t="s">
        <v>219</v>
      </c>
      <c r="C937" t="s">
        <v>242</v>
      </c>
      <c r="D937" t="s">
        <v>989</v>
      </c>
      <c r="E937" t="s">
        <v>990</v>
      </c>
      <c r="F937" t="s">
        <v>223</v>
      </c>
      <c r="G937">
        <v>0</v>
      </c>
      <c r="H937">
        <v>0</v>
      </c>
      <c r="I937">
        <v>0</v>
      </c>
      <c r="J937" s="9">
        <v>-13.56</v>
      </c>
      <c r="K937">
        <v>1</v>
      </c>
      <c r="L937">
        <v>0</v>
      </c>
      <c r="M937">
        <v>13.56</v>
      </c>
      <c r="N937">
        <v>0</v>
      </c>
      <c r="O937">
        <v>0</v>
      </c>
      <c r="P937">
        <v>0</v>
      </c>
      <c r="Q937">
        <v>0</v>
      </c>
    </row>
    <row r="938" spans="1:17" x14ac:dyDescent="0.25">
      <c r="A938" t="s">
        <v>980</v>
      </c>
      <c r="B938" t="s">
        <v>219</v>
      </c>
      <c r="C938" t="s">
        <v>242</v>
      </c>
      <c r="D938" t="s">
        <v>989</v>
      </c>
      <c r="E938" t="s">
        <v>990</v>
      </c>
      <c r="F938" t="s">
        <v>223</v>
      </c>
      <c r="G938">
        <v>0</v>
      </c>
      <c r="H938">
        <v>0</v>
      </c>
      <c r="I938">
        <v>0</v>
      </c>
      <c r="J938" s="9">
        <v>-8.5</v>
      </c>
      <c r="K938">
        <v>1</v>
      </c>
      <c r="L938">
        <v>0</v>
      </c>
      <c r="M938">
        <v>8.5</v>
      </c>
      <c r="N938">
        <v>0</v>
      </c>
      <c r="O938">
        <v>0</v>
      </c>
      <c r="P938">
        <v>0</v>
      </c>
      <c r="Q938">
        <v>0</v>
      </c>
    </row>
    <row r="939" spans="1:17" x14ac:dyDescent="0.25">
      <c r="A939" t="s">
        <v>980</v>
      </c>
      <c r="B939" t="s">
        <v>219</v>
      </c>
      <c r="C939" t="s">
        <v>242</v>
      </c>
      <c r="D939" t="s">
        <v>989</v>
      </c>
      <c r="E939" t="s">
        <v>990</v>
      </c>
      <c r="F939" t="s">
        <v>223</v>
      </c>
      <c r="G939">
        <v>0</v>
      </c>
      <c r="H939">
        <v>0</v>
      </c>
      <c r="I939">
        <v>0</v>
      </c>
      <c r="J939" s="9">
        <v>-61.79</v>
      </c>
      <c r="K939">
        <v>1</v>
      </c>
      <c r="L939">
        <v>0</v>
      </c>
      <c r="M939">
        <v>61.79</v>
      </c>
      <c r="N939">
        <v>0</v>
      </c>
      <c r="O939">
        <v>0</v>
      </c>
      <c r="P939">
        <v>0</v>
      </c>
      <c r="Q939">
        <v>0</v>
      </c>
    </row>
    <row r="940" spans="1:17" x14ac:dyDescent="0.25">
      <c r="A940" t="s">
        <v>980</v>
      </c>
      <c r="B940" t="s">
        <v>219</v>
      </c>
      <c r="C940" t="s">
        <v>242</v>
      </c>
      <c r="D940" t="s">
        <v>989</v>
      </c>
      <c r="E940" t="s">
        <v>990</v>
      </c>
      <c r="F940" t="s">
        <v>223</v>
      </c>
      <c r="G940">
        <v>0</v>
      </c>
      <c r="H940">
        <v>0</v>
      </c>
      <c r="I940">
        <v>0</v>
      </c>
      <c r="J940" s="9">
        <v>-51</v>
      </c>
      <c r="K940">
        <v>1</v>
      </c>
      <c r="L940">
        <v>0</v>
      </c>
      <c r="M940">
        <v>51</v>
      </c>
      <c r="N940">
        <v>0</v>
      </c>
      <c r="O940">
        <v>0</v>
      </c>
      <c r="P940">
        <v>0</v>
      </c>
      <c r="Q940">
        <v>0</v>
      </c>
    </row>
    <row r="941" spans="1:17" x14ac:dyDescent="0.25">
      <c r="A941" t="s">
        <v>980</v>
      </c>
      <c r="B941" t="s">
        <v>219</v>
      </c>
      <c r="C941" t="s">
        <v>242</v>
      </c>
      <c r="D941" t="s">
        <v>989</v>
      </c>
      <c r="E941" t="s">
        <v>990</v>
      </c>
      <c r="F941" t="s">
        <v>223</v>
      </c>
      <c r="G941">
        <v>0</v>
      </c>
      <c r="H941">
        <v>0</v>
      </c>
      <c r="I941">
        <v>0</v>
      </c>
      <c r="J941" s="9">
        <v>-41.06</v>
      </c>
      <c r="K941">
        <v>1</v>
      </c>
      <c r="L941">
        <v>0</v>
      </c>
      <c r="M941">
        <v>41.06</v>
      </c>
      <c r="N941">
        <v>0</v>
      </c>
      <c r="O941">
        <v>0</v>
      </c>
      <c r="P941">
        <v>0</v>
      </c>
      <c r="Q941">
        <v>0</v>
      </c>
    </row>
    <row r="942" spans="1:17" x14ac:dyDescent="0.25">
      <c r="A942" t="s">
        <v>980</v>
      </c>
      <c r="B942" t="s">
        <v>219</v>
      </c>
      <c r="C942" t="s">
        <v>242</v>
      </c>
      <c r="D942" t="s">
        <v>989</v>
      </c>
      <c r="E942" t="s">
        <v>990</v>
      </c>
      <c r="F942" t="s">
        <v>223</v>
      </c>
      <c r="G942">
        <v>0</v>
      </c>
      <c r="H942">
        <v>0</v>
      </c>
      <c r="I942">
        <v>0</v>
      </c>
      <c r="J942" s="9">
        <v>-39.869999999999997</v>
      </c>
      <c r="K942">
        <v>1</v>
      </c>
      <c r="L942">
        <v>0</v>
      </c>
      <c r="M942">
        <v>39.869999999999997</v>
      </c>
      <c r="N942">
        <v>0</v>
      </c>
      <c r="O942">
        <v>0</v>
      </c>
      <c r="P942">
        <v>0</v>
      </c>
      <c r="Q942">
        <v>0</v>
      </c>
    </row>
    <row r="943" spans="1:17" x14ac:dyDescent="0.25">
      <c r="A943" t="s">
        <v>980</v>
      </c>
      <c r="B943" t="s">
        <v>219</v>
      </c>
      <c r="C943" t="s">
        <v>242</v>
      </c>
      <c r="D943" t="s">
        <v>989</v>
      </c>
      <c r="E943" t="s">
        <v>990</v>
      </c>
      <c r="F943" t="s">
        <v>223</v>
      </c>
      <c r="G943">
        <v>0</v>
      </c>
      <c r="H943">
        <v>0</v>
      </c>
      <c r="I943">
        <v>0</v>
      </c>
      <c r="J943" s="9">
        <v>-34.33</v>
      </c>
      <c r="K943">
        <v>1</v>
      </c>
      <c r="L943">
        <v>0</v>
      </c>
      <c r="M943">
        <v>34.33</v>
      </c>
      <c r="N943">
        <v>0</v>
      </c>
      <c r="O943">
        <v>0</v>
      </c>
      <c r="P943">
        <v>0</v>
      </c>
      <c r="Q943">
        <v>0</v>
      </c>
    </row>
    <row r="944" spans="1:17" x14ac:dyDescent="0.25">
      <c r="A944" t="s">
        <v>980</v>
      </c>
      <c r="B944" t="s">
        <v>219</v>
      </c>
      <c r="C944" t="s">
        <v>301</v>
      </c>
      <c r="D944" t="s">
        <v>991</v>
      </c>
      <c r="E944" t="s">
        <v>992</v>
      </c>
      <c r="F944" t="s">
        <v>223</v>
      </c>
      <c r="G944">
        <v>0</v>
      </c>
      <c r="H944">
        <v>0</v>
      </c>
      <c r="I944">
        <v>0</v>
      </c>
      <c r="J944" s="9">
        <v>-34.33</v>
      </c>
      <c r="K944">
        <v>1</v>
      </c>
      <c r="L944">
        <v>0</v>
      </c>
      <c r="M944">
        <v>34.33</v>
      </c>
      <c r="N944">
        <v>0</v>
      </c>
      <c r="O944">
        <v>0</v>
      </c>
      <c r="P944">
        <v>0</v>
      </c>
      <c r="Q944">
        <v>0</v>
      </c>
    </row>
    <row r="945" spans="1:17" x14ac:dyDescent="0.25">
      <c r="A945" t="s">
        <v>980</v>
      </c>
      <c r="B945" t="s">
        <v>219</v>
      </c>
      <c r="C945" t="s">
        <v>301</v>
      </c>
      <c r="D945" t="s">
        <v>991</v>
      </c>
      <c r="E945" t="s">
        <v>992</v>
      </c>
      <c r="F945" t="s">
        <v>223</v>
      </c>
      <c r="G945">
        <v>0</v>
      </c>
      <c r="H945">
        <v>0</v>
      </c>
      <c r="I945">
        <v>0</v>
      </c>
      <c r="J945" s="9">
        <v>-33.590000000000003</v>
      </c>
      <c r="K945">
        <v>1</v>
      </c>
      <c r="L945">
        <v>0</v>
      </c>
      <c r="M945">
        <v>33.590000000000003</v>
      </c>
      <c r="N945">
        <v>0</v>
      </c>
      <c r="O945">
        <v>0</v>
      </c>
      <c r="P945">
        <v>0</v>
      </c>
      <c r="Q945">
        <v>0</v>
      </c>
    </row>
    <row r="946" spans="1:17" x14ac:dyDescent="0.25">
      <c r="A946" t="s">
        <v>980</v>
      </c>
      <c r="B946" t="s">
        <v>219</v>
      </c>
      <c r="C946" t="s">
        <v>301</v>
      </c>
      <c r="D946" t="s">
        <v>991</v>
      </c>
      <c r="E946" t="s">
        <v>992</v>
      </c>
      <c r="F946" t="s">
        <v>223</v>
      </c>
      <c r="G946">
        <v>0</v>
      </c>
      <c r="H946">
        <v>0</v>
      </c>
      <c r="I946">
        <v>0</v>
      </c>
      <c r="J946" s="9">
        <v>-32.159999999999997</v>
      </c>
      <c r="K946">
        <v>1</v>
      </c>
      <c r="L946">
        <v>0</v>
      </c>
      <c r="M946">
        <v>32.159999999999997</v>
      </c>
      <c r="N946">
        <v>0</v>
      </c>
      <c r="O946">
        <v>0</v>
      </c>
      <c r="P946">
        <v>0</v>
      </c>
      <c r="Q946">
        <v>0</v>
      </c>
    </row>
    <row r="947" spans="1:17" x14ac:dyDescent="0.25">
      <c r="A947" t="s">
        <v>980</v>
      </c>
      <c r="B947" t="s">
        <v>219</v>
      </c>
      <c r="C947" t="s">
        <v>301</v>
      </c>
      <c r="D947" t="s">
        <v>991</v>
      </c>
      <c r="E947" t="s">
        <v>992</v>
      </c>
      <c r="F947" t="s">
        <v>223</v>
      </c>
      <c r="G947">
        <v>0</v>
      </c>
      <c r="H947">
        <v>0</v>
      </c>
      <c r="I947">
        <v>0</v>
      </c>
      <c r="J947" s="9">
        <v>-21.97</v>
      </c>
      <c r="K947">
        <v>1</v>
      </c>
      <c r="L947">
        <v>0</v>
      </c>
      <c r="M947">
        <v>21.97</v>
      </c>
      <c r="N947">
        <v>0</v>
      </c>
      <c r="O947">
        <v>0</v>
      </c>
      <c r="P947">
        <v>0</v>
      </c>
      <c r="Q947">
        <v>0</v>
      </c>
    </row>
    <row r="948" spans="1:17" x14ac:dyDescent="0.25">
      <c r="A948" t="s">
        <v>980</v>
      </c>
      <c r="B948" t="s">
        <v>219</v>
      </c>
      <c r="C948" t="s">
        <v>301</v>
      </c>
      <c r="D948" t="s">
        <v>991</v>
      </c>
      <c r="E948" t="s">
        <v>992</v>
      </c>
      <c r="F948" t="s">
        <v>223</v>
      </c>
      <c r="G948">
        <v>0</v>
      </c>
      <c r="H948">
        <v>0</v>
      </c>
      <c r="I948">
        <v>0</v>
      </c>
      <c r="J948" s="9">
        <v>-17.260000000000002</v>
      </c>
      <c r="K948">
        <v>1</v>
      </c>
      <c r="L948">
        <v>0</v>
      </c>
      <c r="M948">
        <v>17.260000000000002</v>
      </c>
      <c r="N948">
        <v>0</v>
      </c>
      <c r="O948">
        <v>0</v>
      </c>
      <c r="P948">
        <v>0</v>
      </c>
      <c r="Q948">
        <v>0</v>
      </c>
    </row>
    <row r="949" spans="1:17" x14ac:dyDescent="0.25">
      <c r="A949" t="s">
        <v>980</v>
      </c>
      <c r="B949" t="s">
        <v>219</v>
      </c>
      <c r="C949" t="s">
        <v>301</v>
      </c>
      <c r="D949" t="s">
        <v>991</v>
      </c>
      <c r="E949" t="s">
        <v>992</v>
      </c>
      <c r="F949" t="s">
        <v>223</v>
      </c>
      <c r="G949">
        <v>0</v>
      </c>
      <c r="H949">
        <v>0</v>
      </c>
      <c r="I949">
        <v>0</v>
      </c>
      <c r="J949" s="9">
        <v>-16.8</v>
      </c>
      <c r="K949">
        <v>1</v>
      </c>
      <c r="L949">
        <v>0</v>
      </c>
      <c r="M949">
        <v>16.8</v>
      </c>
      <c r="N949">
        <v>0</v>
      </c>
      <c r="O949">
        <v>0</v>
      </c>
      <c r="P949">
        <v>0</v>
      </c>
      <c r="Q949">
        <v>0</v>
      </c>
    </row>
    <row r="950" spans="1:17" x14ac:dyDescent="0.25">
      <c r="A950" t="s">
        <v>980</v>
      </c>
      <c r="B950" t="s">
        <v>219</v>
      </c>
      <c r="C950" t="s">
        <v>301</v>
      </c>
      <c r="D950" t="s">
        <v>991</v>
      </c>
      <c r="E950" t="s">
        <v>992</v>
      </c>
      <c r="F950" t="s">
        <v>223</v>
      </c>
      <c r="G950">
        <v>0</v>
      </c>
      <c r="H950">
        <v>0</v>
      </c>
      <c r="I950">
        <v>0</v>
      </c>
      <c r="J950" s="9">
        <v>-13.56</v>
      </c>
      <c r="K950">
        <v>1</v>
      </c>
      <c r="L950">
        <v>0</v>
      </c>
      <c r="M950">
        <v>13.56</v>
      </c>
      <c r="N950">
        <v>0</v>
      </c>
      <c r="O950">
        <v>0</v>
      </c>
      <c r="P950">
        <v>0</v>
      </c>
      <c r="Q950">
        <v>0</v>
      </c>
    </row>
    <row r="951" spans="1:17" x14ac:dyDescent="0.25">
      <c r="A951" t="s">
        <v>980</v>
      </c>
      <c r="B951" t="s">
        <v>219</v>
      </c>
      <c r="C951" t="s">
        <v>301</v>
      </c>
      <c r="D951" t="s">
        <v>991</v>
      </c>
      <c r="E951" t="s">
        <v>992</v>
      </c>
      <c r="F951" t="s">
        <v>223</v>
      </c>
      <c r="G951">
        <v>0</v>
      </c>
      <c r="H951">
        <v>0</v>
      </c>
      <c r="I951">
        <v>0</v>
      </c>
      <c r="J951" s="9">
        <v>-3.96</v>
      </c>
      <c r="K951">
        <v>1</v>
      </c>
      <c r="L951">
        <v>0</v>
      </c>
      <c r="M951">
        <v>3.96</v>
      </c>
      <c r="N951">
        <v>0</v>
      </c>
      <c r="O951">
        <v>0</v>
      </c>
      <c r="P951">
        <v>0</v>
      </c>
      <c r="Q951">
        <v>0</v>
      </c>
    </row>
    <row r="952" spans="1:17" x14ac:dyDescent="0.25">
      <c r="A952" t="s">
        <v>980</v>
      </c>
      <c r="B952" t="s">
        <v>219</v>
      </c>
      <c r="C952" t="s">
        <v>301</v>
      </c>
      <c r="D952" t="s">
        <v>991</v>
      </c>
      <c r="E952" t="s">
        <v>992</v>
      </c>
      <c r="F952" t="s">
        <v>223</v>
      </c>
      <c r="G952">
        <v>0</v>
      </c>
      <c r="H952">
        <v>0</v>
      </c>
      <c r="I952">
        <v>0</v>
      </c>
      <c r="J952" s="9">
        <v>-1.1000000000000001</v>
      </c>
      <c r="K952">
        <v>1</v>
      </c>
      <c r="L952">
        <v>0</v>
      </c>
      <c r="M952">
        <v>1.1000000000000001</v>
      </c>
      <c r="N952">
        <v>0</v>
      </c>
      <c r="O952">
        <v>0</v>
      </c>
      <c r="P952">
        <v>0</v>
      </c>
      <c r="Q952">
        <v>0</v>
      </c>
    </row>
    <row r="953" spans="1:17" x14ac:dyDescent="0.25">
      <c r="A953" t="s">
        <v>980</v>
      </c>
      <c r="B953" t="s">
        <v>219</v>
      </c>
      <c r="C953" t="s">
        <v>993</v>
      </c>
      <c r="D953" t="s">
        <v>994</v>
      </c>
      <c r="E953" t="s">
        <v>995</v>
      </c>
      <c r="F953" t="s">
        <v>223</v>
      </c>
      <c r="G953">
        <v>0</v>
      </c>
      <c r="H953">
        <v>0</v>
      </c>
      <c r="I953">
        <v>0</v>
      </c>
      <c r="J953" s="9">
        <v>-61.79</v>
      </c>
      <c r="K953">
        <v>1</v>
      </c>
      <c r="L953">
        <v>0</v>
      </c>
      <c r="M953">
        <v>61.79</v>
      </c>
      <c r="N953">
        <v>0</v>
      </c>
      <c r="O953">
        <v>0</v>
      </c>
      <c r="P953">
        <v>0</v>
      </c>
      <c r="Q953">
        <v>0</v>
      </c>
    </row>
    <row r="954" spans="1:17" x14ac:dyDescent="0.25">
      <c r="A954" t="s">
        <v>980</v>
      </c>
      <c r="B954" t="s">
        <v>219</v>
      </c>
      <c r="C954" t="s">
        <v>993</v>
      </c>
      <c r="D954" t="s">
        <v>994</v>
      </c>
      <c r="E954" t="s">
        <v>995</v>
      </c>
      <c r="F954" t="s">
        <v>223</v>
      </c>
      <c r="G954">
        <v>0</v>
      </c>
      <c r="H954">
        <v>0</v>
      </c>
      <c r="I954">
        <v>0</v>
      </c>
      <c r="J954" s="9">
        <v>-51</v>
      </c>
      <c r="K954">
        <v>1</v>
      </c>
      <c r="L954">
        <v>0</v>
      </c>
      <c r="M954">
        <v>51</v>
      </c>
      <c r="N954">
        <v>0</v>
      </c>
      <c r="O954">
        <v>0</v>
      </c>
      <c r="P954">
        <v>0</v>
      </c>
      <c r="Q954">
        <v>0</v>
      </c>
    </row>
    <row r="955" spans="1:17" x14ac:dyDescent="0.25">
      <c r="A955" t="s">
        <v>980</v>
      </c>
      <c r="B955" t="s">
        <v>219</v>
      </c>
      <c r="C955" t="s">
        <v>993</v>
      </c>
      <c r="D955" t="s">
        <v>994</v>
      </c>
      <c r="E955" t="s">
        <v>995</v>
      </c>
      <c r="F955" t="s">
        <v>223</v>
      </c>
      <c r="G955">
        <v>0</v>
      </c>
      <c r="H955">
        <v>0</v>
      </c>
      <c r="I955">
        <v>0</v>
      </c>
      <c r="J955" s="9">
        <v>-41.06</v>
      </c>
      <c r="K955">
        <v>1</v>
      </c>
      <c r="L955">
        <v>0</v>
      </c>
      <c r="M955">
        <v>41.06</v>
      </c>
      <c r="N955">
        <v>0</v>
      </c>
      <c r="O955">
        <v>0</v>
      </c>
      <c r="P955">
        <v>0</v>
      </c>
      <c r="Q955">
        <v>0</v>
      </c>
    </row>
    <row r="956" spans="1:17" x14ac:dyDescent="0.25">
      <c r="A956" t="s">
        <v>980</v>
      </c>
      <c r="B956" t="s">
        <v>219</v>
      </c>
      <c r="C956" t="s">
        <v>993</v>
      </c>
      <c r="D956" t="s">
        <v>994</v>
      </c>
      <c r="E956" t="s">
        <v>995</v>
      </c>
      <c r="F956" t="s">
        <v>223</v>
      </c>
      <c r="G956">
        <v>0</v>
      </c>
      <c r="H956">
        <v>0</v>
      </c>
      <c r="I956">
        <v>0</v>
      </c>
      <c r="J956" s="9">
        <v>-39.869999999999997</v>
      </c>
      <c r="K956">
        <v>1</v>
      </c>
      <c r="L956">
        <v>0</v>
      </c>
      <c r="M956">
        <v>39.869999999999997</v>
      </c>
      <c r="N956">
        <v>0</v>
      </c>
      <c r="O956">
        <v>0</v>
      </c>
      <c r="P956">
        <v>0</v>
      </c>
      <c r="Q956">
        <v>0</v>
      </c>
    </row>
    <row r="957" spans="1:17" x14ac:dyDescent="0.25">
      <c r="A957" t="s">
        <v>980</v>
      </c>
      <c r="B957" t="s">
        <v>219</v>
      </c>
      <c r="C957" t="s">
        <v>993</v>
      </c>
      <c r="D957" t="s">
        <v>994</v>
      </c>
      <c r="E957" t="s">
        <v>995</v>
      </c>
      <c r="F957" t="s">
        <v>223</v>
      </c>
      <c r="G957">
        <v>0</v>
      </c>
      <c r="H957">
        <v>0</v>
      </c>
      <c r="I957">
        <v>0</v>
      </c>
      <c r="J957" s="9">
        <v>-34.33</v>
      </c>
      <c r="K957">
        <v>1</v>
      </c>
      <c r="L957">
        <v>0</v>
      </c>
      <c r="M957">
        <v>34.33</v>
      </c>
      <c r="N957">
        <v>0</v>
      </c>
      <c r="O957">
        <v>0</v>
      </c>
      <c r="P957">
        <v>0</v>
      </c>
      <c r="Q957">
        <v>0</v>
      </c>
    </row>
    <row r="958" spans="1:17" x14ac:dyDescent="0.25">
      <c r="A958" t="s">
        <v>980</v>
      </c>
      <c r="B958" t="s">
        <v>219</v>
      </c>
      <c r="C958" t="s">
        <v>993</v>
      </c>
      <c r="D958" t="s">
        <v>994</v>
      </c>
      <c r="E958" t="s">
        <v>995</v>
      </c>
      <c r="F958" t="s">
        <v>223</v>
      </c>
      <c r="G958">
        <v>0</v>
      </c>
      <c r="H958">
        <v>0</v>
      </c>
      <c r="I958">
        <v>0</v>
      </c>
      <c r="J958" s="9">
        <v>-17.260000000000002</v>
      </c>
      <c r="K958">
        <v>1</v>
      </c>
      <c r="L958">
        <v>0</v>
      </c>
      <c r="M958">
        <v>17.260000000000002</v>
      </c>
      <c r="N958">
        <v>0</v>
      </c>
      <c r="O958">
        <v>0</v>
      </c>
      <c r="P958">
        <v>0</v>
      </c>
      <c r="Q958">
        <v>0</v>
      </c>
    </row>
    <row r="959" spans="1:17" x14ac:dyDescent="0.25">
      <c r="A959" t="s">
        <v>980</v>
      </c>
      <c r="B959" t="s">
        <v>219</v>
      </c>
      <c r="C959" t="s">
        <v>993</v>
      </c>
      <c r="D959" t="s">
        <v>994</v>
      </c>
      <c r="E959" t="s">
        <v>995</v>
      </c>
      <c r="F959" t="s">
        <v>223</v>
      </c>
      <c r="G959">
        <v>0</v>
      </c>
      <c r="H959">
        <v>0</v>
      </c>
      <c r="I959">
        <v>0</v>
      </c>
      <c r="J959" s="9">
        <v>-16.8</v>
      </c>
      <c r="K959">
        <v>1</v>
      </c>
      <c r="L959">
        <v>0</v>
      </c>
      <c r="M959">
        <v>16.8</v>
      </c>
      <c r="N959">
        <v>0</v>
      </c>
      <c r="O959">
        <v>0</v>
      </c>
      <c r="P959">
        <v>0</v>
      </c>
      <c r="Q959">
        <v>0</v>
      </c>
    </row>
    <row r="960" spans="1:17" x14ac:dyDescent="0.25">
      <c r="A960" t="s">
        <v>980</v>
      </c>
      <c r="B960" t="s">
        <v>219</v>
      </c>
      <c r="C960" t="s">
        <v>993</v>
      </c>
      <c r="D960" t="s">
        <v>994</v>
      </c>
      <c r="E960" t="s">
        <v>995</v>
      </c>
      <c r="F960" t="s">
        <v>223</v>
      </c>
      <c r="G960">
        <v>0</v>
      </c>
      <c r="H960">
        <v>0</v>
      </c>
      <c r="I960">
        <v>0</v>
      </c>
      <c r="J960" s="9">
        <v>-13.56</v>
      </c>
      <c r="K960">
        <v>1</v>
      </c>
      <c r="L960">
        <v>0</v>
      </c>
      <c r="M960">
        <v>13.56</v>
      </c>
      <c r="N960">
        <v>0</v>
      </c>
      <c r="O960">
        <v>0</v>
      </c>
      <c r="P960">
        <v>0</v>
      </c>
      <c r="Q960">
        <v>0</v>
      </c>
    </row>
    <row r="961" spans="1:17" x14ac:dyDescent="0.25">
      <c r="A961" t="s">
        <v>980</v>
      </c>
      <c r="B961" t="s">
        <v>219</v>
      </c>
      <c r="C961" t="s">
        <v>993</v>
      </c>
      <c r="D961" t="s">
        <v>994</v>
      </c>
      <c r="E961" t="s">
        <v>995</v>
      </c>
      <c r="F961" t="s">
        <v>223</v>
      </c>
      <c r="G961">
        <v>0</v>
      </c>
      <c r="H961">
        <v>0</v>
      </c>
      <c r="I961">
        <v>0</v>
      </c>
      <c r="J961" s="9">
        <v>-8.5</v>
      </c>
      <c r="K961">
        <v>1</v>
      </c>
      <c r="L961">
        <v>0</v>
      </c>
      <c r="M961">
        <v>8.5</v>
      </c>
      <c r="N961">
        <v>0</v>
      </c>
      <c r="O961">
        <v>0</v>
      </c>
      <c r="P961">
        <v>0</v>
      </c>
      <c r="Q961">
        <v>0</v>
      </c>
    </row>
    <row r="962" spans="1:17" x14ac:dyDescent="0.25">
      <c r="A962" t="s">
        <v>980</v>
      </c>
      <c r="B962" t="s">
        <v>219</v>
      </c>
      <c r="C962" t="s">
        <v>323</v>
      </c>
      <c r="D962" t="s">
        <v>996</v>
      </c>
      <c r="E962" t="s">
        <v>997</v>
      </c>
      <c r="F962" t="s">
        <v>223</v>
      </c>
      <c r="G962">
        <v>0</v>
      </c>
      <c r="H962">
        <v>0</v>
      </c>
      <c r="I962">
        <v>0</v>
      </c>
      <c r="J962" s="9">
        <v>-13.56</v>
      </c>
      <c r="K962">
        <v>1</v>
      </c>
      <c r="L962">
        <v>0</v>
      </c>
      <c r="M962">
        <v>13.56</v>
      </c>
      <c r="N962">
        <v>0</v>
      </c>
      <c r="O962">
        <v>0</v>
      </c>
      <c r="P962">
        <v>0</v>
      </c>
      <c r="Q962">
        <v>0</v>
      </c>
    </row>
    <row r="963" spans="1:17" x14ac:dyDescent="0.25">
      <c r="A963" t="s">
        <v>980</v>
      </c>
      <c r="B963" t="s">
        <v>219</v>
      </c>
      <c r="C963" t="s">
        <v>323</v>
      </c>
      <c r="D963" t="s">
        <v>996</v>
      </c>
      <c r="E963" t="s">
        <v>997</v>
      </c>
      <c r="F963" t="s">
        <v>223</v>
      </c>
      <c r="G963">
        <v>0</v>
      </c>
      <c r="H963">
        <v>0</v>
      </c>
      <c r="I963">
        <v>0</v>
      </c>
      <c r="J963" s="9">
        <v>-3.96</v>
      </c>
      <c r="K963">
        <v>1</v>
      </c>
      <c r="L963">
        <v>0</v>
      </c>
      <c r="M963">
        <v>3.96</v>
      </c>
      <c r="N963">
        <v>0</v>
      </c>
      <c r="O963">
        <v>0</v>
      </c>
      <c r="P963">
        <v>0</v>
      </c>
      <c r="Q963">
        <v>0</v>
      </c>
    </row>
    <row r="964" spans="1:17" x14ac:dyDescent="0.25">
      <c r="A964" t="s">
        <v>980</v>
      </c>
      <c r="B964" t="s">
        <v>219</v>
      </c>
      <c r="C964" t="s">
        <v>323</v>
      </c>
      <c r="D964" t="s">
        <v>996</v>
      </c>
      <c r="E964" t="s">
        <v>997</v>
      </c>
      <c r="F964" t="s">
        <v>223</v>
      </c>
      <c r="G964">
        <v>0</v>
      </c>
      <c r="H964">
        <v>0</v>
      </c>
      <c r="I964">
        <v>0</v>
      </c>
      <c r="J964" s="9">
        <v>-1.1000000000000001</v>
      </c>
      <c r="K964">
        <v>1</v>
      </c>
      <c r="L964">
        <v>0</v>
      </c>
      <c r="M964">
        <v>1.1000000000000001</v>
      </c>
      <c r="N964">
        <v>0</v>
      </c>
      <c r="O964">
        <v>0</v>
      </c>
      <c r="P964">
        <v>0</v>
      </c>
      <c r="Q964">
        <v>0</v>
      </c>
    </row>
    <row r="965" spans="1:17" x14ac:dyDescent="0.25">
      <c r="A965" t="s">
        <v>980</v>
      </c>
      <c r="B965" t="s">
        <v>219</v>
      </c>
      <c r="C965" t="s">
        <v>323</v>
      </c>
      <c r="D965" t="s">
        <v>996</v>
      </c>
      <c r="E965" t="s">
        <v>997</v>
      </c>
      <c r="F965" t="s">
        <v>223</v>
      </c>
      <c r="G965">
        <v>0</v>
      </c>
      <c r="H965">
        <v>0</v>
      </c>
      <c r="I965">
        <v>0</v>
      </c>
      <c r="J965" s="9">
        <v>-39.869999999999997</v>
      </c>
      <c r="K965">
        <v>1</v>
      </c>
      <c r="L965">
        <v>0</v>
      </c>
      <c r="M965">
        <v>39.869999999999997</v>
      </c>
      <c r="N965">
        <v>0</v>
      </c>
      <c r="O965">
        <v>0</v>
      </c>
      <c r="P965">
        <v>0</v>
      </c>
      <c r="Q965">
        <v>0</v>
      </c>
    </row>
    <row r="966" spans="1:17" x14ac:dyDescent="0.25">
      <c r="A966" t="s">
        <v>980</v>
      </c>
      <c r="B966" t="s">
        <v>219</v>
      </c>
      <c r="C966" t="s">
        <v>323</v>
      </c>
      <c r="D966" t="s">
        <v>996</v>
      </c>
      <c r="E966" t="s">
        <v>997</v>
      </c>
      <c r="F966" t="s">
        <v>223</v>
      </c>
      <c r="G966">
        <v>0</v>
      </c>
      <c r="H966">
        <v>0</v>
      </c>
      <c r="I966">
        <v>0</v>
      </c>
      <c r="J966" s="9">
        <v>-34.33</v>
      </c>
      <c r="K966">
        <v>1</v>
      </c>
      <c r="L966">
        <v>0</v>
      </c>
      <c r="M966">
        <v>34.33</v>
      </c>
      <c r="N966">
        <v>0</v>
      </c>
      <c r="O966">
        <v>0</v>
      </c>
      <c r="P966">
        <v>0</v>
      </c>
      <c r="Q966">
        <v>0</v>
      </c>
    </row>
    <row r="967" spans="1:17" x14ac:dyDescent="0.25">
      <c r="A967" t="s">
        <v>980</v>
      </c>
      <c r="B967" t="s">
        <v>219</v>
      </c>
      <c r="C967" t="s">
        <v>323</v>
      </c>
      <c r="D967" t="s">
        <v>996</v>
      </c>
      <c r="E967" t="s">
        <v>997</v>
      </c>
      <c r="F967" t="s">
        <v>223</v>
      </c>
      <c r="G967">
        <v>0</v>
      </c>
      <c r="H967">
        <v>0</v>
      </c>
      <c r="I967">
        <v>0</v>
      </c>
      <c r="J967" s="9">
        <v>-33.590000000000003</v>
      </c>
      <c r="K967">
        <v>1</v>
      </c>
      <c r="L967">
        <v>0</v>
      </c>
      <c r="M967">
        <v>33.590000000000003</v>
      </c>
      <c r="N967">
        <v>0</v>
      </c>
      <c r="O967">
        <v>0</v>
      </c>
      <c r="P967">
        <v>0</v>
      </c>
      <c r="Q967">
        <v>0</v>
      </c>
    </row>
    <row r="968" spans="1:17" x14ac:dyDescent="0.25">
      <c r="A968" t="s">
        <v>980</v>
      </c>
      <c r="B968" t="s">
        <v>219</v>
      </c>
      <c r="C968" t="s">
        <v>323</v>
      </c>
      <c r="D968" t="s">
        <v>996</v>
      </c>
      <c r="E968" t="s">
        <v>997</v>
      </c>
      <c r="F968" t="s">
        <v>223</v>
      </c>
      <c r="G968">
        <v>0</v>
      </c>
      <c r="H968">
        <v>0</v>
      </c>
      <c r="I968">
        <v>0</v>
      </c>
      <c r="J968" s="9">
        <v>-32.159999999999997</v>
      </c>
      <c r="K968">
        <v>1</v>
      </c>
      <c r="L968">
        <v>0</v>
      </c>
      <c r="M968">
        <v>32.159999999999997</v>
      </c>
      <c r="N968">
        <v>0</v>
      </c>
      <c r="O968">
        <v>0</v>
      </c>
      <c r="P968">
        <v>0</v>
      </c>
      <c r="Q968">
        <v>0</v>
      </c>
    </row>
    <row r="969" spans="1:17" x14ac:dyDescent="0.25">
      <c r="A969" t="s">
        <v>980</v>
      </c>
      <c r="B969" t="s">
        <v>219</v>
      </c>
      <c r="C969" t="s">
        <v>323</v>
      </c>
      <c r="D969" t="s">
        <v>996</v>
      </c>
      <c r="E969" t="s">
        <v>997</v>
      </c>
      <c r="F969" t="s">
        <v>223</v>
      </c>
      <c r="G969">
        <v>0</v>
      </c>
      <c r="H969">
        <v>0</v>
      </c>
      <c r="I969">
        <v>0</v>
      </c>
      <c r="J969" s="9">
        <v>-17.260000000000002</v>
      </c>
      <c r="K969">
        <v>1</v>
      </c>
      <c r="L969">
        <v>0</v>
      </c>
      <c r="M969">
        <v>17.260000000000002</v>
      </c>
      <c r="N969">
        <v>0</v>
      </c>
      <c r="O969">
        <v>0</v>
      </c>
      <c r="P969">
        <v>0</v>
      </c>
      <c r="Q969">
        <v>0</v>
      </c>
    </row>
    <row r="970" spans="1:17" x14ac:dyDescent="0.25">
      <c r="A970" t="s">
        <v>980</v>
      </c>
      <c r="B970" t="s">
        <v>219</v>
      </c>
      <c r="C970" t="s">
        <v>323</v>
      </c>
      <c r="D970" t="s">
        <v>996</v>
      </c>
      <c r="E970" t="s">
        <v>997</v>
      </c>
      <c r="F970" t="s">
        <v>223</v>
      </c>
      <c r="G970">
        <v>0</v>
      </c>
      <c r="H970">
        <v>0</v>
      </c>
      <c r="I970">
        <v>0</v>
      </c>
      <c r="J970" s="9">
        <v>-16.8</v>
      </c>
      <c r="K970">
        <v>1</v>
      </c>
      <c r="L970">
        <v>0</v>
      </c>
      <c r="M970">
        <v>16.8</v>
      </c>
      <c r="N970">
        <v>0</v>
      </c>
      <c r="O970">
        <v>0</v>
      </c>
      <c r="P970">
        <v>0</v>
      </c>
      <c r="Q970">
        <v>0</v>
      </c>
    </row>
    <row r="971" spans="1:17" x14ac:dyDescent="0.25">
      <c r="A971" t="s">
        <v>980</v>
      </c>
      <c r="B971" t="s">
        <v>219</v>
      </c>
      <c r="C971" t="s">
        <v>329</v>
      </c>
      <c r="D971" t="s">
        <v>998</v>
      </c>
      <c r="E971" t="s">
        <v>999</v>
      </c>
      <c r="F971" t="s">
        <v>223</v>
      </c>
      <c r="G971">
        <v>0</v>
      </c>
      <c r="H971">
        <v>0</v>
      </c>
      <c r="I971">
        <v>0</v>
      </c>
      <c r="J971" s="9">
        <v>-17.260000000000002</v>
      </c>
      <c r="K971">
        <v>1</v>
      </c>
      <c r="L971">
        <v>0</v>
      </c>
      <c r="M971">
        <v>17.260000000000002</v>
      </c>
      <c r="N971">
        <v>0</v>
      </c>
      <c r="O971">
        <v>0</v>
      </c>
      <c r="P971">
        <v>0</v>
      </c>
      <c r="Q971">
        <v>0</v>
      </c>
    </row>
    <row r="972" spans="1:17" x14ac:dyDescent="0.25">
      <c r="A972" t="s">
        <v>980</v>
      </c>
      <c r="B972" t="s">
        <v>219</v>
      </c>
      <c r="C972" t="s">
        <v>329</v>
      </c>
      <c r="D972" t="s">
        <v>998</v>
      </c>
      <c r="E972" t="s">
        <v>999</v>
      </c>
      <c r="F972" t="s">
        <v>223</v>
      </c>
      <c r="G972">
        <v>0</v>
      </c>
      <c r="H972">
        <v>0</v>
      </c>
      <c r="I972">
        <v>0</v>
      </c>
      <c r="J972" s="9">
        <v>-16.8</v>
      </c>
      <c r="K972">
        <v>1</v>
      </c>
      <c r="L972">
        <v>0</v>
      </c>
      <c r="M972">
        <v>16.8</v>
      </c>
      <c r="N972">
        <v>0</v>
      </c>
      <c r="O972">
        <v>0</v>
      </c>
      <c r="P972">
        <v>0</v>
      </c>
      <c r="Q972">
        <v>0</v>
      </c>
    </row>
    <row r="973" spans="1:17" x14ac:dyDescent="0.25">
      <c r="A973" t="s">
        <v>980</v>
      </c>
      <c r="B973" t="s">
        <v>219</v>
      </c>
      <c r="C973" t="s">
        <v>329</v>
      </c>
      <c r="D973" t="s">
        <v>998</v>
      </c>
      <c r="E973" t="s">
        <v>999</v>
      </c>
      <c r="F973" t="s">
        <v>223</v>
      </c>
      <c r="G973">
        <v>0</v>
      </c>
      <c r="H973">
        <v>0</v>
      </c>
      <c r="I973">
        <v>0</v>
      </c>
      <c r="J973" s="9">
        <v>-13.56</v>
      </c>
      <c r="K973">
        <v>1</v>
      </c>
      <c r="L973">
        <v>0</v>
      </c>
      <c r="M973">
        <v>13.56</v>
      </c>
      <c r="N973">
        <v>0</v>
      </c>
      <c r="O973">
        <v>0</v>
      </c>
      <c r="P973">
        <v>0</v>
      </c>
      <c r="Q973">
        <v>0</v>
      </c>
    </row>
    <row r="974" spans="1:17" x14ac:dyDescent="0.25">
      <c r="A974" t="s">
        <v>980</v>
      </c>
      <c r="B974" t="s">
        <v>219</v>
      </c>
      <c r="C974" t="s">
        <v>329</v>
      </c>
      <c r="D974" t="s">
        <v>998</v>
      </c>
      <c r="E974" t="s">
        <v>999</v>
      </c>
      <c r="F974" t="s">
        <v>223</v>
      </c>
      <c r="G974">
        <v>0</v>
      </c>
      <c r="H974">
        <v>0</v>
      </c>
      <c r="I974">
        <v>0</v>
      </c>
      <c r="J974" s="9">
        <v>-8.5</v>
      </c>
      <c r="K974">
        <v>1</v>
      </c>
      <c r="L974">
        <v>0</v>
      </c>
      <c r="M974">
        <v>8.5</v>
      </c>
      <c r="N974">
        <v>0</v>
      </c>
      <c r="O974">
        <v>0</v>
      </c>
      <c r="P974">
        <v>0</v>
      </c>
      <c r="Q974">
        <v>0</v>
      </c>
    </row>
    <row r="975" spans="1:17" x14ac:dyDescent="0.25">
      <c r="A975" t="s">
        <v>980</v>
      </c>
      <c r="B975" t="s">
        <v>219</v>
      </c>
      <c r="C975" t="s">
        <v>329</v>
      </c>
      <c r="D975" t="s">
        <v>998</v>
      </c>
      <c r="E975" t="s">
        <v>999</v>
      </c>
      <c r="F975" t="s">
        <v>223</v>
      </c>
      <c r="G975">
        <v>0</v>
      </c>
      <c r="H975">
        <v>0</v>
      </c>
      <c r="I975">
        <v>0</v>
      </c>
      <c r="J975" s="9">
        <v>-61.79</v>
      </c>
      <c r="K975">
        <v>1</v>
      </c>
      <c r="L975">
        <v>0</v>
      </c>
      <c r="M975">
        <v>61.79</v>
      </c>
      <c r="N975">
        <v>0</v>
      </c>
      <c r="O975">
        <v>0</v>
      </c>
      <c r="P975">
        <v>0</v>
      </c>
      <c r="Q975">
        <v>0</v>
      </c>
    </row>
    <row r="976" spans="1:17" x14ac:dyDescent="0.25">
      <c r="A976" t="s">
        <v>980</v>
      </c>
      <c r="B976" t="s">
        <v>219</v>
      </c>
      <c r="C976" t="s">
        <v>329</v>
      </c>
      <c r="D976" t="s">
        <v>998</v>
      </c>
      <c r="E976" t="s">
        <v>999</v>
      </c>
      <c r="F976" t="s">
        <v>223</v>
      </c>
      <c r="G976">
        <v>0</v>
      </c>
      <c r="H976">
        <v>0</v>
      </c>
      <c r="I976">
        <v>0</v>
      </c>
      <c r="J976" s="9">
        <v>-51</v>
      </c>
      <c r="K976">
        <v>1</v>
      </c>
      <c r="L976">
        <v>0</v>
      </c>
      <c r="M976">
        <v>51</v>
      </c>
      <c r="N976">
        <v>0</v>
      </c>
      <c r="O976">
        <v>0</v>
      </c>
      <c r="P976">
        <v>0</v>
      </c>
      <c r="Q976">
        <v>0</v>
      </c>
    </row>
    <row r="977" spans="1:17" x14ac:dyDescent="0.25">
      <c r="A977" t="s">
        <v>980</v>
      </c>
      <c r="B977" t="s">
        <v>219</v>
      </c>
      <c r="C977" t="s">
        <v>329</v>
      </c>
      <c r="D977" t="s">
        <v>998</v>
      </c>
      <c r="E977" t="s">
        <v>999</v>
      </c>
      <c r="F977" t="s">
        <v>223</v>
      </c>
      <c r="G977">
        <v>0</v>
      </c>
      <c r="H977">
        <v>0</v>
      </c>
      <c r="I977">
        <v>0</v>
      </c>
      <c r="J977" s="9">
        <v>-41.06</v>
      </c>
      <c r="K977">
        <v>1</v>
      </c>
      <c r="L977">
        <v>0</v>
      </c>
      <c r="M977">
        <v>41.06</v>
      </c>
      <c r="N977">
        <v>0</v>
      </c>
      <c r="O977">
        <v>0</v>
      </c>
      <c r="P977">
        <v>0</v>
      </c>
      <c r="Q977">
        <v>0</v>
      </c>
    </row>
    <row r="978" spans="1:17" x14ac:dyDescent="0.25">
      <c r="A978" t="s">
        <v>980</v>
      </c>
      <c r="B978" t="s">
        <v>219</v>
      </c>
      <c r="C978" t="s">
        <v>329</v>
      </c>
      <c r="D978" t="s">
        <v>998</v>
      </c>
      <c r="E978" t="s">
        <v>999</v>
      </c>
      <c r="F978" t="s">
        <v>223</v>
      </c>
      <c r="G978">
        <v>0</v>
      </c>
      <c r="H978">
        <v>0</v>
      </c>
      <c r="I978">
        <v>0</v>
      </c>
      <c r="J978" s="9">
        <v>-39.869999999999997</v>
      </c>
      <c r="K978">
        <v>1</v>
      </c>
      <c r="L978">
        <v>0</v>
      </c>
      <c r="M978">
        <v>39.869999999999997</v>
      </c>
      <c r="N978">
        <v>0</v>
      </c>
      <c r="O978">
        <v>0</v>
      </c>
      <c r="P978">
        <v>0</v>
      </c>
      <c r="Q978">
        <v>0</v>
      </c>
    </row>
    <row r="979" spans="1:17" x14ac:dyDescent="0.25">
      <c r="A979" t="s">
        <v>980</v>
      </c>
      <c r="B979" t="s">
        <v>219</v>
      </c>
      <c r="C979" t="s">
        <v>329</v>
      </c>
      <c r="D979" t="s">
        <v>998</v>
      </c>
      <c r="E979" t="s">
        <v>999</v>
      </c>
      <c r="F979" t="s">
        <v>223</v>
      </c>
      <c r="G979">
        <v>0</v>
      </c>
      <c r="H979">
        <v>0</v>
      </c>
      <c r="I979">
        <v>0</v>
      </c>
      <c r="J979" s="9">
        <v>-34.33</v>
      </c>
      <c r="K979">
        <v>1</v>
      </c>
      <c r="L979">
        <v>0</v>
      </c>
      <c r="M979">
        <v>34.33</v>
      </c>
      <c r="N979">
        <v>0</v>
      </c>
      <c r="O979">
        <v>0</v>
      </c>
      <c r="P979">
        <v>0</v>
      </c>
      <c r="Q979">
        <v>0</v>
      </c>
    </row>
    <row r="980" spans="1:17" x14ac:dyDescent="0.25">
      <c r="A980" t="s">
        <v>980</v>
      </c>
      <c r="B980" t="s">
        <v>219</v>
      </c>
      <c r="C980" t="s">
        <v>338</v>
      </c>
      <c r="D980" t="s">
        <v>1000</v>
      </c>
      <c r="E980" t="s">
        <v>1001</v>
      </c>
      <c r="F980" t="s">
        <v>223</v>
      </c>
      <c r="G980">
        <v>0</v>
      </c>
      <c r="H980">
        <v>0</v>
      </c>
      <c r="I980">
        <v>0</v>
      </c>
      <c r="J980" s="9">
        <v>-34.33</v>
      </c>
      <c r="K980">
        <v>1</v>
      </c>
      <c r="L980">
        <v>0</v>
      </c>
      <c r="M980">
        <v>34.33</v>
      </c>
      <c r="N980">
        <v>0</v>
      </c>
      <c r="O980">
        <v>0</v>
      </c>
      <c r="P980">
        <v>0</v>
      </c>
      <c r="Q980">
        <v>0</v>
      </c>
    </row>
    <row r="981" spans="1:17" x14ac:dyDescent="0.25">
      <c r="A981" t="s">
        <v>980</v>
      </c>
      <c r="B981" t="s">
        <v>219</v>
      </c>
      <c r="C981" t="s">
        <v>338</v>
      </c>
      <c r="D981" t="s">
        <v>1000</v>
      </c>
      <c r="E981" t="s">
        <v>1001</v>
      </c>
      <c r="F981" t="s">
        <v>223</v>
      </c>
      <c r="G981">
        <v>0</v>
      </c>
      <c r="H981">
        <v>0</v>
      </c>
      <c r="I981">
        <v>0</v>
      </c>
      <c r="J981" s="9">
        <v>-33.590000000000003</v>
      </c>
      <c r="K981">
        <v>1</v>
      </c>
      <c r="L981">
        <v>0</v>
      </c>
      <c r="M981">
        <v>33.590000000000003</v>
      </c>
      <c r="N981">
        <v>0</v>
      </c>
      <c r="O981">
        <v>0</v>
      </c>
      <c r="P981">
        <v>0</v>
      </c>
      <c r="Q981">
        <v>0</v>
      </c>
    </row>
    <row r="982" spans="1:17" x14ac:dyDescent="0.25">
      <c r="A982" t="s">
        <v>980</v>
      </c>
      <c r="B982" t="s">
        <v>219</v>
      </c>
      <c r="C982" t="s">
        <v>338</v>
      </c>
      <c r="D982" t="s">
        <v>1000</v>
      </c>
      <c r="E982" t="s">
        <v>1001</v>
      </c>
      <c r="F982" t="s">
        <v>223</v>
      </c>
      <c r="G982">
        <v>0</v>
      </c>
      <c r="H982">
        <v>0</v>
      </c>
      <c r="I982">
        <v>0</v>
      </c>
      <c r="J982" s="9">
        <v>-32.159999999999997</v>
      </c>
      <c r="K982">
        <v>1</v>
      </c>
      <c r="L982">
        <v>0</v>
      </c>
      <c r="M982">
        <v>32.159999999999997</v>
      </c>
      <c r="N982">
        <v>0</v>
      </c>
      <c r="O982">
        <v>0</v>
      </c>
      <c r="P982">
        <v>0</v>
      </c>
      <c r="Q982">
        <v>0</v>
      </c>
    </row>
    <row r="983" spans="1:17" x14ac:dyDescent="0.25">
      <c r="A983" t="s">
        <v>980</v>
      </c>
      <c r="B983" t="s">
        <v>219</v>
      </c>
      <c r="C983" t="s">
        <v>338</v>
      </c>
      <c r="D983" t="s">
        <v>1000</v>
      </c>
      <c r="E983" t="s">
        <v>1001</v>
      </c>
      <c r="F983" t="s">
        <v>223</v>
      </c>
      <c r="G983">
        <v>0</v>
      </c>
      <c r="H983">
        <v>0</v>
      </c>
      <c r="I983">
        <v>0</v>
      </c>
      <c r="J983" s="9">
        <v>-21.97</v>
      </c>
      <c r="K983">
        <v>1</v>
      </c>
      <c r="L983">
        <v>0</v>
      </c>
      <c r="M983">
        <v>21.97</v>
      </c>
      <c r="N983">
        <v>0</v>
      </c>
      <c r="O983">
        <v>0</v>
      </c>
      <c r="P983">
        <v>0</v>
      </c>
      <c r="Q983">
        <v>0</v>
      </c>
    </row>
    <row r="984" spans="1:17" x14ac:dyDescent="0.25">
      <c r="A984" t="s">
        <v>980</v>
      </c>
      <c r="B984" t="s">
        <v>219</v>
      </c>
      <c r="C984" t="s">
        <v>338</v>
      </c>
      <c r="D984" t="s">
        <v>1000</v>
      </c>
      <c r="E984" t="s">
        <v>1001</v>
      </c>
      <c r="F984" t="s">
        <v>223</v>
      </c>
      <c r="G984">
        <v>0</v>
      </c>
      <c r="H984">
        <v>0</v>
      </c>
      <c r="I984">
        <v>0</v>
      </c>
      <c r="J984" s="9">
        <v>-17.260000000000002</v>
      </c>
      <c r="K984">
        <v>1</v>
      </c>
      <c r="L984">
        <v>0</v>
      </c>
      <c r="M984">
        <v>17.260000000000002</v>
      </c>
      <c r="N984">
        <v>0</v>
      </c>
      <c r="O984">
        <v>0</v>
      </c>
      <c r="P984">
        <v>0</v>
      </c>
      <c r="Q984">
        <v>0</v>
      </c>
    </row>
    <row r="985" spans="1:17" x14ac:dyDescent="0.25">
      <c r="A985" t="s">
        <v>980</v>
      </c>
      <c r="B985" t="s">
        <v>219</v>
      </c>
      <c r="C985" t="s">
        <v>338</v>
      </c>
      <c r="D985" t="s">
        <v>1000</v>
      </c>
      <c r="E985" t="s">
        <v>1001</v>
      </c>
      <c r="F985" t="s">
        <v>223</v>
      </c>
      <c r="G985">
        <v>0</v>
      </c>
      <c r="H985">
        <v>0</v>
      </c>
      <c r="I985">
        <v>0</v>
      </c>
      <c r="J985" s="9">
        <v>-16.8</v>
      </c>
      <c r="K985">
        <v>1</v>
      </c>
      <c r="L985">
        <v>0</v>
      </c>
      <c r="M985">
        <v>16.8</v>
      </c>
      <c r="N985">
        <v>0</v>
      </c>
      <c r="O985">
        <v>0</v>
      </c>
      <c r="P985">
        <v>0</v>
      </c>
      <c r="Q985">
        <v>0</v>
      </c>
    </row>
    <row r="986" spans="1:17" x14ac:dyDescent="0.25">
      <c r="A986" t="s">
        <v>980</v>
      </c>
      <c r="B986" t="s">
        <v>219</v>
      </c>
      <c r="C986" t="s">
        <v>338</v>
      </c>
      <c r="D986" t="s">
        <v>1000</v>
      </c>
      <c r="E986" t="s">
        <v>1001</v>
      </c>
      <c r="F986" t="s">
        <v>223</v>
      </c>
      <c r="G986">
        <v>0</v>
      </c>
      <c r="H986">
        <v>0</v>
      </c>
      <c r="I986">
        <v>0</v>
      </c>
      <c r="J986" s="9">
        <v>-13.56</v>
      </c>
      <c r="K986">
        <v>1</v>
      </c>
      <c r="L986">
        <v>0</v>
      </c>
      <c r="M986">
        <v>13.56</v>
      </c>
      <c r="N986">
        <v>0</v>
      </c>
      <c r="O986">
        <v>0</v>
      </c>
      <c r="P986">
        <v>0</v>
      </c>
      <c r="Q986">
        <v>0</v>
      </c>
    </row>
    <row r="987" spans="1:17" x14ac:dyDescent="0.25">
      <c r="A987" t="s">
        <v>980</v>
      </c>
      <c r="B987" t="s">
        <v>219</v>
      </c>
      <c r="C987" t="s">
        <v>338</v>
      </c>
      <c r="D987" t="s">
        <v>1000</v>
      </c>
      <c r="E987" t="s">
        <v>1001</v>
      </c>
      <c r="F987" t="s">
        <v>223</v>
      </c>
      <c r="G987">
        <v>0</v>
      </c>
      <c r="H987">
        <v>0</v>
      </c>
      <c r="I987">
        <v>0</v>
      </c>
      <c r="J987" s="9">
        <v>-3.96</v>
      </c>
      <c r="K987">
        <v>1</v>
      </c>
      <c r="L987">
        <v>0</v>
      </c>
      <c r="M987">
        <v>3.96</v>
      </c>
      <c r="N987">
        <v>0</v>
      </c>
      <c r="O987">
        <v>0</v>
      </c>
      <c r="P987">
        <v>0</v>
      </c>
      <c r="Q987">
        <v>0</v>
      </c>
    </row>
    <row r="988" spans="1:17" x14ac:dyDescent="0.25">
      <c r="A988" t="s">
        <v>980</v>
      </c>
      <c r="B988" t="s">
        <v>219</v>
      </c>
      <c r="C988" t="s">
        <v>338</v>
      </c>
      <c r="D988" t="s">
        <v>1000</v>
      </c>
      <c r="E988" t="s">
        <v>1001</v>
      </c>
      <c r="F988" t="s">
        <v>223</v>
      </c>
      <c r="G988">
        <v>0</v>
      </c>
      <c r="H988">
        <v>0</v>
      </c>
      <c r="I988">
        <v>0</v>
      </c>
      <c r="J988" s="9">
        <v>-1.1000000000000001</v>
      </c>
      <c r="K988">
        <v>1</v>
      </c>
      <c r="L988">
        <v>0</v>
      </c>
      <c r="M988">
        <v>1.1000000000000001</v>
      </c>
      <c r="N988">
        <v>0</v>
      </c>
      <c r="O988">
        <v>0</v>
      </c>
      <c r="P988">
        <v>0</v>
      </c>
      <c r="Q988">
        <v>0</v>
      </c>
    </row>
    <row r="989" spans="1:17" x14ac:dyDescent="0.25">
      <c r="A989" t="s">
        <v>980</v>
      </c>
      <c r="B989" t="s">
        <v>219</v>
      </c>
      <c r="C989" t="s">
        <v>352</v>
      </c>
      <c r="D989" t="s">
        <v>1002</v>
      </c>
      <c r="E989" t="s">
        <v>1003</v>
      </c>
      <c r="F989" t="s">
        <v>223</v>
      </c>
      <c r="G989">
        <v>0</v>
      </c>
      <c r="H989">
        <v>0</v>
      </c>
      <c r="I989">
        <v>0</v>
      </c>
      <c r="J989" s="9">
        <v>-17.260000000000002</v>
      </c>
      <c r="K989">
        <v>1</v>
      </c>
      <c r="L989">
        <v>0</v>
      </c>
      <c r="M989">
        <v>17.260000000000002</v>
      </c>
      <c r="N989">
        <v>0</v>
      </c>
      <c r="O989">
        <v>0</v>
      </c>
      <c r="P989">
        <v>0</v>
      </c>
      <c r="Q989">
        <v>0</v>
      </c>
    </row>
    <row r="990" spans="1:17" x14ac:dyDescent="0.25">
      <c r="A990" t="s">
        <v>980</v>
      </c>
      <c r="B990" t="s">
        <v>219</v>
      </c>
      <c r="C990" t="s">
        <v>352</v>
      </c>
      <c r="D990" t="s">
        <v>1002</v>
      </c>
      <c r="E990" t="s">
        <v>1003</v>
      </c>
      <c r="F990" t="s">
        <v>223</v>
      </c>
      <c r="G990">
        <v>0</v>
      </c>
      <c r="H990">
        <v>0</v>
      </c>
      <c r="I990">
        <v>0</v>
      </c>
      <c r="J990" s="9">
        <v>-16.8</v>
      </c>
      <c r="K990">
        <v>1</v>
      </c>
      <c r="L990">
        <v>0</v>
      </c>
      <c r="M990">
        <v>16.8</v>
      </c>
      <c r="N990">
        <v>0</v>
      </c>
      <c r="O990">
        <v>0</v>
      </c>
      <c r="P990">
        <v>0</v>
      </c>
      <c r="Q990">
        <v>0</v>
      </c>
    </row>
    <row r="991" spans="1:17" x14ac:dyDescent="0.25">
      <c r="A991" t="s">
        <v>980</v>
      </c>
      <c r="B991" t="s">
        <v>219</v>
      </c>
      <c r="C991" t="s">
        <v>352</v>
      </c>
      <c r="D991" t="s">
        <v>1002</v>
      </c>
      <c r="E991" t="s">
        <v>1003</v>
      </c>
      <c r="F991" t="s">
        <v>223</v>
      </c>
      <c r="G991">
        <v>0</v>
      </c>
      <c r="H991">
        <v>0</v>
      </c>
      <c r="I991">
        <v>0</v>
      </c>
      <c r="J991" s="9">
        <v>-13.56</v>
      </c>
      <c r="K991">
        <v>1</v>
      </c>
      <c r="L991">
        <v>0</v>
      </c>
      <c r="M991">
        <v>13.56</v>
      </c>
      <c r="N991">
        <v>0</v>
      </c>
      <c r="O991">
        <v>0</v>
      </c>
      <c r="P991">
        <v>0</v>
      </c>
      <c r="Q991">
        <v>0</v>
      </c>
    </row>
    <row r="992" spans="1:17" x14ac:dyDescent="0.25">
      <c r="A992" t="s">
        <v>980</v>
      </c>
      <c r="B992" t="s">
        <v>219</v>
      </c>
      <c r="C992" t="s">
        <v>352</v>
      </c>
      <c r="D992" t="s">
        <v>1002</v>
      </c>
      <c r="E992" t="s">
        <v>1003</v>
      </c>
      <c r="F992" t="s">
        <v>223</v>
      </c>
      <c r="G992">
        <v>0</v>
      </c>
      <c r="H992">
        <v>0</v>
      </c>
      <c r="I992">
        <v>0</v>
      </c>
      <c r="J992" s="9">
        <v>-8.5</v>
      </c>
      <c r="K992">
        <v>1</v>
      </c>
      <c r="L992">
        <v>0</v>
      </c>
      <c r="M992">
        <v>8.5</v>
      </c>
      <c r="N992">
        <v>0</v>
      </c>
      <c r="O992">
        <v>0</v>
      </c>
      <c r="P992">
        <v>0</v>
      </c>
      <c r="Q992">
        <v>0</v>
      </c>
    </row>
    <row r="993" spans="1:17" x14ac:dyDescent="0.25">
      <c r="A993" t="s">
        <v>980</v>
      </c>
      <c r="B993" t="s">
        <v>219</v>
      </c>
      <c r="C993" t="s">
        <v>352</v>
      </c>
      <c r="D993" t="s">
        <v>1002</v>
      </c>
      <c r="E993" t="s">
        <v>1003</v>
      </c>
      <c r="F993" t="s">
        <v>223</v>
      </c>
      <c r="G993">
        <v>0</v>
      </c>
      <c r="H993">
        <v>0</v>
      </c>
      <c r="I993">
        <v>0</v>
      </c>
      <c r="J993" s="9">
        <v>-61.79</v>
      </c>
      <c r="K993">
        <v>1</v>
      </c>
      <c r="L993">
        <v>0</v>
      </c>
      <c r="M993">
        <v>61.79</v>
      </c>
      <c r="N993">
        <v>0</v>
      </c>
      <c r="O993">
        <v>0</v>
      </c>
      <c r="P993">
        <v>0</v>
      </c>
      <c r="Q993">
        <v>0</v>
      </c>
    </row>
    <row r="994" spans="1:17" x14ac:dyDescent="0.25">
      <c r="A994" t="s">
        <v>980</v>
      </c>
      <c r="B994" t="s">
        <v>219</v>
      </c>
      <c r="C994" t="s">
        <v>352</v>
      </c>
      <c r="D994" t="s">
        <v>1002</v>
      </c>
      <c r="E994" t="s">
        <v>1003</v>
      </c>
      <c r="F994" t="s">
        <v>223</v>
      </c>
      <c r="G994">
        <v>0</v>
      </c>
      <c r="H994">
        <v>0</v>
      </c>
      <c r="I994">
        <v>0</v>
      </c>
      <c r="J994" s="9">
        <v>-51</v>
      </c>
      <c r="K994">
        <v>1</v>
      </c>
      <c r="L994">
        <v>0</v>
      </c>
      <c r="M994">
        <v>51</v>
      </c>
      <c r="N994">
        <v>0</v>
      </c>
      <c r="O994">
        <v>0</v>
      </c>
      <c r="P994">
        <v>0</v>
      </c>
      <c r="Q994">
        <v>0</v>
      </c>
    </row>
    <row r="995" spans="1:17" x14ac:dyDescent="0.25">
      <c r="A995" t="s">
        <v>980</v>
      </c>
      <c r="B995" t="s">
        <v>219</v>
      </c>
      <c r="C995" t="s">
        <v>352</v>
      </c>
      <c r="D995" t="s">
        <v>1002</v>
      </c>
      <c r="E995" t="s">
        <v>1003</v>
      </c>
      <c r="F995" t="s">
        <v>223</v>
      </c>
      <c r="G995">
        <v>0</v>
      </c>
      <c r="H995">
        <v>0</v>
      </c>
      <c r="I995">
        <v>0</v>
      </c>
      <c r="J995" s="9">
        <v>-41.06</v>
      </c>
      <c r="K995">
        <v>1</v>
      </c>
      <c r="L995">
        <v>0</v>
      </c>
      <c r="M995">
        <v>41.06</v>
      </c>
      <c r="N995">
        <v>0</v>
      </c>
      <c r="O995">
        <v>0</v>
      </c>
      <c r="P995">
        <v>0</v>
      </c>
      <c r="Q995">
        <v>0</v>
      </c>
    </row>
    <row r="996" spans="1:17" x14ac:dyDescent="0.25">
      <c r="A996" t="s">
        <v>980</v>
      </c>
      <c r="B996" t="s">
        <v>219</v>
      </c>
      <c r="C996" t="s">
        <v>352</v>
      </c>
      <c r="D996" t="s">
        <v>1002</v>
      </c>
      <c r="E996" t="s">
        <v>1003</v>
      </c>
      <c r="F996" t="s">
        <v>223</v>
      </c>
      <c r="G996">
        <v>0</v>
      </c>
      <c r="H996">
        <v>0</v>
      </c>
      <c r="I996">
        <v>0</v>
      </c>
      <c r="J996" s="9">
        <v>-34.33</v>
      </c>
      <c r="K996">
        <v>1</v>
      </c>
      <c r="L996">
        <v>0</v>
      </c>
      <c r="M996">
        <v>34.33</v>
      </c>
      <c r="N996">
        <v>0</v>
      </c>
      <c r="O996">
        <v>0</v>
      </c>
      <c r="P996">
        <v>0</v>
      </c>
      <c r="Q996">
        <v>0</v>
      </c>
    </row>
    <row r="997" spans="1:17" x14ac:dyDescent="0.25">
      <c r="A997" t="s">
        <v>980</v>
      </c>
      <c r="B997" t="s">
        <v>219</v>
      </c>
      <c r="C997" t="s">
        <v>352</v>
      </c>
      <c r="D997" t="s">
        <v>1002</v>
      </c>
      <c r="E997" t="s">
        <v>1003</v>
      </c>
      <c r="F997" t="s">
        <v>223</v>
      </c>
      <c r="G997">
        <v>0</v>
      </c>
      <c r="H997">
        <v>0</v>
      </c>
      <c r="I997">
        <v>0</v>
      </c>
      <c r="J997" s="9">
        <v>-21.97</v>
      </c>
      <c r="K997">
        <v>1</v>
      </c>
      <c r="L997">
        <v>0</v>
      </c>
      <c r="M997">
        <v>21.97</v>
      </c>
      <c r="N997">
        <v>0</v>
      </c>
      <c r="O997">
        <v>0</v>
      </c>
      <c r="P997">
        <v>0</v>
      </c>
      <c r="Q997">
        <v>0</v>
      </c>
    </row>
    <row r="998" spans="1:17" x14ac:dyDescent="0.25">
      <c r="A998" t="s">
        <v>980</v>
      </c>
      <c r="B998" t="s">
        <v>219</v>
      </c>
      <c r="C998" t="s">
        <v>355</v>
      </c>
      <c r="D998" t="s">
        <v>1004</v>
      </c>
      <c r="E998" t="s">
        <v>1005</v>
      </c>
      <c r="F998" t="s">
        <v>223</v>
      </c>
      <c r="G998">
        <v>0</v>
      </c>
      <c r="H998">
        <v>0</v>
      </c>
      <c r="I998">
        <v>0</v>
      </c>
      <c r="J998" s="9">
        <v>-34.33</v>
      </c>
      <c r="K998">
        <v>1</v>
      </c>
      <c r="L998">
        <v>0</v>
      </c>
      <c r="M998">
        <v>34.33</v>
      </c>
      <c r="N998">
        <v>0</v>
      </c>
      <c r="O998">
        <v>0</v>
      </c>
      <c r="P998">
        <v>0</v>
      </c>
      <c r="Q998">
        <v>0</v>
      </c>
    </row>
    <row r="999" spans="1:17" x14ac:dyDescent="0.25">
      <c r="A999" t="s">
        <v>980</v>
      </c>
      <c r="B999" t="s">
        <v>219</v>
      </c>
      <c r="C999" t="s">
        <v>355</v>
      </c>
      <c r="D999" t="s">
        <v>1004</v>
      </c>
      <c r="E999" t="s">
        <v>1005</v>
      </c>
      <c r="F999" t="s">
        <v>223</v>
      </c>
      <c r="G999">
        <v>0</v>
      </c>
      <c r="H999">
        <v>0</v>
      </c>
      <c r="I999">
        <v>0</v>
      </c>
      <c r="J999" s="9">
        <v>-33.590000000000003</v>
      </c>
      <c r="K999">
        <v>1</v>
      </c>
      <c r="L999">
        <v>0</v>
      </c>
      <c r="M999">
        <v>33.590000000000003</v>
      </c>
      <c r="N999">
        <v>0</v>
      </c>
      <c r="O999">
        <v>0</v>
      </c>
      <c r="P999">
        <v>0</v>
      </c>
      <c r="Q999">
        <v>0</v>
      </c>
    </row>
    <row r="1000" spans="1:17" x14ac:dyDescent="0.25">
      <c r="A1000" t="s">
        <v>980</v>
      </c>
      <c r="B1000" t="s">
        <v>219</v>
      </c>
      <c r="C1000" t="s">
        <v>355</v>
      </c>
      <c r="D1000" t="s">
        <v>1004</v>
      </c>
      <c r="E1000" t="s">
        <v>1005</v>
      </c>
      <c r="F1000" t="s">
        <v>223</v>
      </c>
      <c r="G1000">
        <v>0</v>
      </c>
      <c r="H1000">
        <v>0</v>
      </c>
      <c r="I1000">
        <v>0</v>
      </c>
      <c r="J1000" s="9">
        <v>-32.159999999999997</v>
      </c>
      <c r="K1000">
        <v>1</v>
      </c>
      <c r="L1000">
        <v>0</v>
      </c>
      <c r="M1000">
        <v>32.159999999999997</v>
      </c>
      <c r="N1000">
        <v>0</v>
      </c>
      <c r="O1000">
        <v>0</v>
      </c>
      <c r="P1000">
        <v>0</v>
      </c>
      <c r="Q1000">
        <v>0</v>
      </c>
    </row>
    <row r="1001" spans="1:17" x14ac:dyDescent="0.25">
      <c r="A1001" t="s">
        <v>980</v>
      </c>
      <c r="B1001" t="s">
        <v>219</v>
      </c>
      <c r="C1001" t="s">
        <v>355</v>
      </c>
      <c r="D1001" t="s">
        <v>1004</v>
      </c>
      <c r="E1001" t="s">
        <v>1005</v>
      </c>
      <c r="F1001" t="s">
        <v>223</v>
      </c>
      <c r="G1001">
        <v>0</v>
      </c>
      <c r="H1001">
        <v>0</v>
      </c>
      <c r="I1001">
        <v>0</v>
      </c>
      <c r="J1001" s="9">
        <v>-21.97</v>
      </c>
      <c r="K1001">
        <v>1</v>
      </c>
      <c r="L1001">
        <v>0</v>
      </c>
      <c r="M1001">
        <v>21.97</v>
      </c>
      <c r="N1001">
        <v>0</v>
      </c>
      <c r="O1001">
        <v>0</v>
      </c>
      <c r="P1001">
        <v>0</v>
      </c>
      <c r="Q1001">
        <v>0</v>
      </c>
    </row>
    <row r="1002" spans="1:17" x14ac:dyDescent="0.25">
      <c r="A1002" t="s">
        <v>980</v>
      </c>
      <c r="B1002" t="s">
        <v>219</v>
      </c>
      <c r="C1002" t="s">
        <v>355</v>
      </c>
      <c r="D1002" t="s">
        <v>1004</v>
      </c>
      <c r="E1002" t="s">
        <v>1005</v>
      </c>
      <c r="F1002" t="s">
        <v>223</v>
      </c>
      <c r="G1002">
        <v>0</v>
      </c>
      <c r="H1002">
        <v>0</v>
      </c>
      <c r="I1002">
        <v>0</v>
      </c>
      <c r="J1002" s="9">
        <v>-17.260000000000002</v>
      </c>
      <c r="K1002">
        <v>1</v>
      </c>
      <c r="L1002">
        <v>0</v>
      </c>
      <c r="M1002">
        <v>17.260000000000002</v>
      </c>
      <c r="N1002">
        <v>0</v>
      </c>
      <c r="O1002">
        <v>0</v>
      </c>
      <c r="P1002">
        <v>0</v>
      </c>
      <c r="Q1002">
        <v>0</v>
      </c>
    </row>
    <row r="1003" spans="1:17" x14ac:dyDescent="0.25">
      <c r="A1003" t="s">
        <v>980</v>
      </c>
      <c r="B1003" t="s">
        <v>219</v>
      </c>
      <c r="C1003" t="s">
        <v>355</v>
      </c>
      <c r="D1003" t="s">
        <v>1004</v>
      </c>
      <c r="E1003" t="s">
        <v>1005</v>
      </c>
      <c r="F1003" t="s">
        <v>223</v>
      </c>
      <c r="G1003">
        <v>0</v>
      </c>
      <c r="H1003">
        <v>0</v>
      </c>
      <c r="I1003">
        <v>0</v>
      </c>
      <c r="J1003" s="9">
        <v>-16.8</v>
      </c>
      <c r="K1003">
        <v>1</v>
      </c>
      <c r="L1003">
        <v>0</v>
      </c>
      <c r="M1003">
        <v>16.8</v>
      </c>
      <c r="N1003">
        <v>0</v>
      </c>
      <c r="O1003">
        <v>0</v>
      </c>
      <c r="P1003">
        <v>0</v>
      </c>
      <c r="Q1003">
        <v>0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2"/>
  <sheetViews>
    <sheetView workbookViewId="0">
      <pane xSplit="3" ySplit="11" topLeftCell="D66" activePane="bottomRight" state="frozen"/>
      <selection pane="topRight" activeCell="D1" sqref="D1"/>
      <selection pane="bottomLeft" activeCell="A12" sqref="A12"/>
      <selection pane="bottomRight" activeCell="D78" sqref="D78"/>
    </sheetView>
  </sheetViews>
  <sheetFormatPr defaultRowHeight="15" x14ac:dyDescent="0.25"/>
  <cols>
    <col min="1" max="1" width="27.28515625" style="6" customWidth="1"/>
    <col min="2" max="2" width="15.140625" style="6" customWidth="1"/>
    <col min="3" max="3" width="90.7109375" style="6" customWidth="1"/>
    <col min="4" max="4" width="24.85546875" style="6" customWidth="1"/>
    <col min="5" max="5" width="20.7109375" style="6" customWidth="1"/>
    <col min="6" max="6" width="27.28515625" style="6" customWidth="1"/>
    <col min="7" max="7" width="20.7109375" style="6" customWidth="1"/>
    <col min="8" max="8" width="30" style="6" customWidth="1"/>
    <col min="9" max="9" width="32.28515625" style="6" customWidth="1"/>
    <col min="10" max="10" width="24.85546875" style="6" customWidth="1"/>
    <col min="11" max="11" width="27.28515625" style="6" customWidth="1"/>
    <col min="12" max="12" width="24.85546875" style="6" bestFit="1" customWidth="1"/>
    <col min="13" max="13" width="27.28515625" style="6" bestFit="1" customWidth="1"/>
    <col min="14" max="14" width="24.85546875" style="6" customWidth="1"/>
    <col min="15" max="15" width="27.28515625" style="6" customWidth="1"/>
    <col min="16" max="16" width="24.85546875" style="6" customWidth="1"/>
    <col min="17" max="17" width="27.28515625" style="6" customWidth="1"/>
    <col min="18" max="18" width="24.85546875" style="6" bestFit="1" customWidth="1"/>
    <col min="19" max="19" width="27.28515625" style="6" bestFit="1" customWidth="1"/>
    <col min="20" max="20" width="24.85546875" style="6" customWidth="1"/>
    <col min="21" max="21" width="27.28515625" style="6" customWidth="1"/>
    <col min="22" max="22" width="24.85546875" style="6" bestFit="1" customWidth="1"/>
    <col min="23" max="23" width="27.28515625" style="6" bestFit="1" customWidth="1"/>
    <col min="24" max="24" width="24.85546875" style="6" bestFit="1" customWidth="1"/>
    <col min="25" max="25" width="27.28515625" style="6" bestFit="1" customWidth="1"/>
    <col min="26" max="26" width="24.85546875" style="6" bestFit="1" customWidth="1"/>
    <col min="27" max="27" width="27.28515625" style="6" bestFit="1" customWidth="1"/>
    <col min="28" max="28" width="24.85546875" style="6" bestFit="1" customWidth="1"/>
    <col min="29" max="29" width="27.28515625" style="6" bestFit="1" customWidth="1"/>
    <col min="30" max="30" width="24.85546875" style="6" bestFit="1" customWidth="1"/>
    <col min="31" max="31" width="27.28515625" style="6" bestFit="1" customWidth="1"/>
    <col min="32" max="32" width="24.85546875" style="6" bestFit="1" customWidth="1"/>
    <col min="33" max="33" width="27.28515625" style="6" bestFit="1" customWidth="1"/>
    <col min="34" max="34" width="24.85546875" style="6" bestFit="1" customWidth="1"/>
    <col min="35" max="35" width="27.28515625" style="6" bestFit="1" customWidth="1"/>
    <col min="36" max="36" width="30" style="6" bestFit="1" customWidth="1"/>
    <col min="37" max="37" width="32.28515625" style="6" bestFit="1" customWidth="1"/>
    <col min="38" max="38" width="24.85546875" style="6" bestFit="1" customWidth="1"/>
    <col min="39" max="39" width="27.28515625" style="6" bestFit="1" customWidth="1"/>
    <col min="40" max="40" width="24.85546875" style="6" bestFit="1" customWidth="1"/>
    <col min="41" max="41" width="27.28515625" style="6" bestFit="1" customWidth="1"/>
    <col min="42" max="42" width="24.85546875" style="6" bestFit="1" customWidth="1"/>
    <col min="43" max="43" width="27.28515625" style="6" bestFit="1" customWidth="1"/>
    <col min="44" max="44" width="24.85546875" style="6" bestFit="1" customWidth="1"/>
    <col min="45" max="45" width="27.28515625" style="6" bestFit="1" customWidth="1"/>
    <col min="46" max="46" width="24.85546875" style="6" bestFit="1" customWidth="1"/>
    <col min="47" max="47" width="27.28515625" style="6" bestFit="1" customWidth="1"/>
    <col min="48" max="48" width="39.5703125" style="6" bestFit="1" customWidth="1"/>
    <col min="49" max="49" width="41.85546875" style="6" bestFit="1" customWidth="1"/>
    <col min="50" max="50" width="24.85546875" style="6" bestFit="1" customWidth="1"/>
    <col min="51" max="51" width="27.28515625" style="6" bestFit="1" customWidth="1"/>
    <col min="52" max="52" width="24.85546875" style="6" bestFit="1" customWidth="1"/>
    <col min="53" max="53" width="27.28515625" style="6" bestFit="1" customWidth="1"/>
    <col min="54" max="54" width="44.5703125" style="6" bestFit="1" customWidth="1"/>
    <col min="55" max="55" width="47" style="6" bestFit="1" customWidth="1"/>
    <col min="56" max="56" width="24.85546875" style="6" bestFit="1" customWidth="1"/>
    <col min="57" max="57" width="27.28515625" style="6" bestFit="1" customWidth="1"/>
    <col min="58" max="58" width="24.85546875" style="6" bestFit="1" customWidth="1"/>
    <col min="59" max="59" width="27.28515625" style="6" bestFit="1" customWidth="1"/>
    <col min="60" max="60" width="24.85546875" style="6" bestFit="1" customWidth="1"/>
    <col min="61" max="61" width="27.28515625" style="6" bestFit="1" customWidth="1"/>
    <col min="62" max="62" width="43.5703125" style="6" bestFit="1" customWidth="1"/>
    <col min="63" max="63" width="45.85546875" style="6" bestFit="1" customWidth="1"/>
    <col min="64" max="64" width="24.85546875" style="6" bestFit="1" customWidth="1"/>
    <col min="65" max="65" width="27.28515625" style="6" bestFit="1" customWidth="1"/>
    <col min="66" max="66" width="30" style="6" bestFit="1" customWidth="1"/>
    <col min="67" max="67" width="32.28515625" style="6" bestFit="1" customWidth="1"/>
    <col min="68" max="16384" width="9.140625" style="6"/>
  </cols>
  <sheetData>
    <row r="1" spans="1:9" s="7" customFormat="1" ht="21" x14ac:dyDescent="0.35">
      <c r="A1" s="7" t="s">
        <v>198</v>
      </c>
    </row>
    <row r="4" spans="1:9" x14ac:dyDescent="0.25">
      <c r="E4" s="13">
        <f>128650699.75-50618961.55</f>
        <v>78031738.200000003</v>
      </c>
    </row>
    <row r="6" spans="1:9" x14ac:dyDescent="0.25">
      <c r="A6"/>
      <c r="B6"/>
    </row>
    <row r="7" spans="1:9" x14ac:dyDescent="0.25">
      <c r="A7"/>
      <c r="B7"/>
    </row>
    <row r="9" spans="1:9" x14ac:dyDescent="0.25">
      <c r="D9" s="6" t="s">
        <v>181</v>
      </c>
    </row>
    <row r="10" spans="1:9" x14ac:dyDescent="0.25">
      <c r="D10" s="6" t="s">
        <v>200</v>
      </c>
      <c r="F10" s="6" t="s">
        <v>0</v>
      </c>
      <c r="H10" s="6" t="s">
        <v>199</v>
      </c>
      <c r="I10" s="6" t="s">
        <v>182</v>
      </c>
    </row>
    <row r="11" spans="1:9" x14ac:dyDescent="0.25">
      <c r="A11" s="6" t="s">
        <v>1</v>
      </c>
      <c r="B11" s="6" t="s">
        <v>176</v>
      </c>
      <c r="C11" s="6" t="s">
        <v>197</v>
      </c>
      <c r="D11" s="6" t="s">
        <v>180</v>
      </c>
      <c r="E11" s="6" t="s">
        <v>179</v>
      </c>
      <c r="F11" s="6" t="s">
        <v>180</v>
      </c>
      <c r="G11" s="6" t="s">
        <v>179</v>
      </c>
    </row>
    <row r="12" spans="1:9" x14ac:dyDescent="0.25">
      <c r="A12" s="10" t="s">
        <v>184</v>
      </c>
      <c r="B12" s="10" t="s">
        <v>196</v>
      </c>
      <c r="C12" s="10" t="s">
        <v>2</v>
      </c>
      <c r="D12" s="12"/>
      <c r="E12" s="11">
        <v>-645.21</v>
      </c>
      <c r="F12" s="12"/>
      <c r="G12" s="11">
        <v>0</v>
      </c>
      <c r="H12" s="11">
        <v>-645.21</v>
      </c>
      <c r="I12" s="11">
        <v>0</v>
      </c>
    </row>
    <row r="13" spans="1:9" x14ac:dyDescent="0.25">
      <c r="A13" s="10" t="s">
        <v>184</v>
      </c>
      <c r="B13" s="10" t="s">
        <v>196</v>
      </c>
      <c r="C13" s="10" t="s">
        <v>3</v>
      </c>
      <c r="D13" s="11">
        <v>13298608.419999992</v>
      </c>
      <c r="E13" s="11">
        <v>1705.1799999999998</v>
      </c>
      <c r="F13" s="11">
        <v>19768869</v>
      </c>
      <c r="G13" s="11">
        <v>17657528</v>
      </c>
      <c r="H13" s="11">
        <v>13300313.599999992</v>
      </c>
      <c r="I13" s="11">
        <v>37426397</v>
      </c>
    </row>
    <row r="14" spans="1:9" x14ac:dyDescent="0.25">
      <c r="A14" s="10" t="s">
        <v>184</v>
      </c>
      <c r="B14" s="10" t="s">
        <v>196</v>
      </c>
      <c r="C14" s="10" t="s">
        <v>185</v>
      </c>
      <c r="D14" s="11">
        <v>79584.94</v>
      </c>
      <c r="E14" s="11">
        <v>417.80000000000018</v>
      </c>
      <c r="F14" s="11">
        <v>113684</v>
      </c>
      <c r="G14" s="11">
        <v>115213</v>
      </c>
      <c r="H14" s="11">
        <v>80002.740000000005</v>
      </c>
      <c r="I14" s="11">
        <v>228897</v>
      </c>
    </row>
    <row r="15" spans="1:9" x14ac:dyDescent="0.25">
      <c r="A15" s="10" t="s">
        <v>184</v>
      </c>
      <c r="B15" s="10" t="s">
        <v>196</v>
      </c>
      <c r="C15" s="10" t="s">
        <v>186</v>
      </c>
      <c r="D15" s="11">
        <v>1970182.04</v>
      </c>
      <c r="E15" s="11">
        <v>87421.15</v>
      </c>
      <c r="F15" s="11">
        <v>2023217</v>
      </c>
      <c r="G15" s="11">
        <v>2115254</v>
      </c>
      <c r="H15" s="11">
        <v>2057603.19</v>
      </c>
      <c r="I15" s="11">
        <v>4138471</v>
      </c>
    </row>
    <row r="16" spans="1:9" x14ac:dyDescent="0.25">
      <c r="A16" s="10" t="s">
        <v>184</v>
      </c>
      <c r="B16" s="10" t="s">
        <v>196</v>
      </c>
      <c r="C16" s="10" t="s">
        <v>187</v>
      </c>
      <c r="D16" s="11">
        <v>329912.90000000008</v>
      </c>
      <c r="E16" s="11">
        <v>18650.55</v>
      </c>
      <c r="F16" s="11">
        <v>272544</v>
      </c>
      <c r="G16" s="11">
        <v>309014</v>
      </c>
      <c r="H16" s="11">
        <v>348563.45000000007</v>
      </c>
      <c r="I16" s="11">
        <v>581558</v>
      </c>
    </row>
    <row r="17" spans="1:9" x14ac:dyDescent="0.25">
      <c r="A17" s="10" t="s">
        <v>184</v>
      </c>
      <c r="B17" s="10" t="s">
        <v>196</v>
      </c>
      <c r="C17" s="10" t="s">
        <v>4</v>
      </c>
      <c r="D17" s="11">
        <v>2211120.4300000034</v>
      </c>
      <c r="E17" s="11">
        <v>148253.59</v>
      </c>
      <c r="F17" s="11">
        <v>1664408</v>
      </c>
      <c r="G17" s="11">
        <v>1946102</v>
      </c>
      <c r="H17" s="11">
        <v>2359374.0200000033</v>
      </c>
      <c r="I17" s="11">
        <v>3610510</v>
      </c>
    </row>
    <row r="18" spans="1:9" x14ac:dyDescent="0.25">
      <c r="A18" s="10" t="s">
        <v>184</v>
      </c>
      <c r="B18" s="10" t="s">
        <v>196</v>
      </c>
      <c r="C18" s="10" t="s">
        <v>188</v>
      </c>
      <c r="D18" s="11">
        <v>26153.189999999995</v>
      </c>
      <c r="E18" s="11">
        <v>0</v>
      </c>
      <c r="F18" s="11">
        <v>25750</v>
      </c>
      <c r="G18" s="11">
        <v>19350</v>
      </c>
      <c r="H18" s="11">
        <v>26153.189999999995</v>
      </c>
      <c r="I18" s="11">
        <v>45100</v>
      </c>
    </row>
    <row r="19" spans="1:9" x14ac:dyDescent="0.25">
      <c r="A19" s="10" t="s">
        <v>184</v>
      </c>
      <c r="B19" s="10" t="s">
        <v>196</v>
      </c>
      <c r="C19" s="10" t="s">
        <v>189</v>
      </c>
      <c r="D19" s="11">
        <v>1049872.3200000003</v>
      </c>
      <c r="E19" s="11">
        <v>19417.39</v>
      </c>
      <c r="F19" s="11">
        <v>609227</v>
      </c>
      <c r="G19" s="11">
        <v>645149</v>
      </c>
      <c r="H19" s="11">
        <v>1069289.7100000002</v>
      </c>
      <c r="I19" s="11">
        <v>1254376</v>
      </c>
    </row>
    <row r="20" spans="1:9" x14ac:dyDescent="0.25">
      <c r="A20" s="10" t="s">
        <v>184</v>
      </c>
      <c r="B20" s="10" t="s">
        <v>196</v>
      </c>
      <c r="C20" s="10" t="s">
        <v>190</v>
      </c>
      <c r="D20" s="11">
        <v>215265.58000000019</v>
      </c>
      <c r="E20" s="11">
        <v>15463.189999999995</v>
      </c>
      <c r="F20" s="11">
        <v>189619</v>
      </c>
      <c r="G20" s="11">
        <v>225545</v>
      </c>
      <c r="H20" s="11">
        <v>230728.77000000019</v>
      </c>
      <c r="I20" s="11">
        <v>415164</v>
      </c>
    </row>
    <row r="21" spans="1:9" x14ac:dyDescent="0.25">
      <c r="A21" s="10" t="s">
        <v>184</v>
      </c>
      <c r="B21" s="10" t="s">
        <v>196</v>
      </c>
      <c r="C21" s="10" t="s">
        <v>5</v>
      </c>
      <c r="D21" s="11">
        <v>1038988.2799999993</v>
      </c>
      <c r="E21" s="11">
        <v>48740.439999999988</v>
      </c>
      <c r="F21" s="11">
        <v>934750</v>
      </c>
      <c r="G21" s="11">
        <v>935564</v>
      </c>
      <c r="H21" s="11">
        <v>1087728.7199999993</v>
      </c>
      <c r="I21" s="11">
        <v>1870314</v>
      </c>
    </row>
    <row r="22" spans="1:9" x14ac:dyDescent="0.25">
      <c r="A22" s="10" t="s">
        <v>184</v>
      </c>
      <c r="B22" s="10" t="s">
        <v>196</v>
      </c>
      <c r="C22" s="10" t="s">
        <v>6</v>
      </c>
      <c r="D22" s="11">
        <v>718235.76999999792</v>
      </c>
      <c r="E22" s="11">
        <v>46744.970000000008</v>
      </c>
      <c r="F22" s="11">
        <v>629583</v>
      </c>
      <c r="G22" s="11">
        <v>690008</v>
      </c>
      <c r="H22" s="11">
        <v>764980.7399999979</v>
      </c>
      <c r="I22" s="11">
        <v>1319591</v>
      </c>
    </row>
    <row r="23" spans="1:9" x14ac:dyDescent="0.25">
      <c r="A23" s="10" t="s">
        <v>184</v>
      </c>
      <c r="B23" s="10" t="s">
        <v>196</v>
      </c>
      <c r="C23" s="10" t="s">
        <v>7</v>
      </c>
      <c r="D23" s="11">
        <v>241386.04000000012</v>
      </c>
      <c r="E23" s="11">
        <v>16745.530000000006</v>
      </c>
      <c r="F23" s="11">
        <v>201480</v>
      </c>
      <c r="G23" s="11">
        <v>237972</v>
      </c>
      <c r="H23" s="11">
        <v>258131.57000000012</v>
      </c>
      <c r="I23" s="11">
        <v>439452</v>
      </c>
    </row>
    <row r="24" spans="1:9" x14ac:dyDescent="0.25">
      <c r="A24" s="10" t="s">
        <v>184</v>
      </c>
      <c r="B24" s="10" t="s">
        <v>196</v>
      </c>
      <c r="C24" s="10" t="s">
        <v>8</v>
      </c>
      <c r="D24" s="11">
        <v>462160.13000000053</v>
      </c>
      <c r="E24" s="11">
        <v>32594.3</v>
      </c>
      <c r="F24" s="11">
        <v>400796</v>
      </c>
      <c r="G24" s="11">
        <v>503523</v>
      </c>
      <c r="H24" s="11">
        <v>494754.43000000052</v>
      </c>
      <c r="I24" s="11">
        <v>904319</v>
      </c>
    </row>
    <row r="25" spans="1:9" x14ac:dyDescent="0.25">
      <c r="A25" s="10" t="s">
        <v>184</v>
      </c>
      <c r="B25" s="10" t="s">
        <v>196</v>
      </c>
      <c r="C25" s="10" t="s">
        <v>9</v>
      </c>
      <c r="D25" s="11">
        <v>561690.03999999992</v>
      </c>
      <c r="E25" s="11">
        <v>46670.340000000004</v>
      </c>
      <c r="F25" s="11">
        <v>515440</v>
      </c>
      <c r="G25" s="11">
        <v>821123</v>
      </c>
      <c r="H25" s="11">
        <v>608360.37999999989</v>
      </c>
      <c r="I25" s="11">
        <v>1336563</v>
      </c>
    </row>
    <row r="26" spans="1:9" x14ac:dyDescent="0.25">
      <c r="A26" s="10" t="s">
        <v>184</v>
      </c>
      <c r="B26" s="10" t="s">
        <v>196</v>
      </c>
      <c r="C26" s="10" t="s">
        <v>191</v>
      </c>
      <c r="D26" s="11">
        <v>5860389.7700000033</v>
      </c>
      <c r="E26" s="11">
        <v>489449.52000000014</v>
      </c>
      <c r="F26" s="11">
        <v>4522559</v>
      </c>
      <c r="G26" s="11">
        <v>5523004</v>
      </c>
      <c r="H26" s="11">
        <v>6349839.2900000038</v>
      </c>
      <c r="I26" s="11">
        <v>10045563</v>
      </c>
    </row>
    <row r="27" spans="1:9" x14ac:dyDescent="0.25">
      <c r="A27" s="10" t="s">
        <v>184</v>
      </c>
      <c r="B27" s="10" t="s">
        <v>196</v>
      </c>
      <c r="C27" s="10" t="s">
        <v>10</v>
      </c>
      <c r="D27" s="11">
        <v>1075073.7400000012</v>
      </c>
      <c r="E27" s="11">
        <v>99072.49000000002</v>
      </c>
      <c r="F27" s="11">
        <v>874145</v>
      </c>
      <c r="G27" s="11">
        <v>1000693</v>
      </c>
      <c r="H27" s="11">
        <v>1174146.2300000011</v>
      </c>
      <c r="I27" s="11">
        <v>1874838</v>
      </c>
    </row>
    <row r="28" spans="1:9" x14ac:dyDescent="0.25">
      <c r="A28" s="10" t="s">
        <v>184</v>
      </c>
      <c r="B28" s="10" t="s">
        <v>196</v>
      </c>
      <c r="C28" s="10" t="s">
        <v>11</v>
      </c>
      <c r="D28" s="11">
        <v>292777.86999999994</v>
      </c>
      <c r="E28" s="11">
        <v>5202.1399999999994</v>
      </c>
      <c r="F28" s="11">
        <v>236598</v>
      </c>
      <c r="G28" s="11">
        <v>0</v>
      </c>
      <c r="H28" s="11">
        <v>297980.00999999995</v>
      </c>
      <c r="I28" s="11">
        <v>236598</v>
      </c>
    </row>
    <row r="29" spans="1:9" x14ac:dyDescent="0.25">
      <c r="A29" s="10" t="s">
        <v>184</v>
      </c>
      <c r="B29" s="10" t="s">
        <v>196</v>
      </c>
      <c r="C29" s="10" t="s">
        <v>192</v>
      </c>
      <c r="D29" s="11">
        <v>102618.65999999983</v>
      </c>
      <c r="E29" s="11">
        <v>2128.6299999999997</v>
      </c>
      <c r="F29" s="11">
        <v>82162</v>
      </c>
      <c r="G29" s="11">
        <v>0</v>
      </c>
      <c r="H29" s="11">
        <v>104747.28999999983</v>
      </c>
      <c r="I29" s="11">
        <v>82162</v>
      </c>
    </row>
    <row r="30" spans="1:9" x14ac:dyDescent="0.25">
      <c r="A30" s="10" t="s">
        <v>184</v>
      </c>
      <c r="B30" s="10" t="s">
        <v>196</v>
      </c>
      <c r="C30" s="10" t="s">
        <v>12</v>
      </c>
      <c r="D30" s="11">
        <v>84314.57</v>
      </c>
      <c r="E30" s="11">
        <v>0</v>
      </c>
      <c r="F30" s="11">
        <v>149230</v>
      </c>
      <c r="G30" s="11">
        <v>77763</v>
      </c>
      <c r="H30" s="11">
        <v>84314.57</v>
      </c>
      <c r="I30" s="11">
        <v>226993</v>
      </c>
    </row>
    <row r="31" spans="1:9" x14ac:dyDescent="0.25">
      <c r="A31" s="10" t="s">
        <v>184</v>
      </c>
      <c r="B31" s="10" t="s">
        <v>196</v>
      </c>
      <c r="C31" s="10" t="s">
        <v>13</v>
      </c>
      <c r="D31" s="11">
        <v>92334.22</v>
      </c>
      <c r="E31" s="11">
        <v>0</v>
      </c>
      <c r="F31" s="11">
        <v>120000</v>
      </c>
      <c r="G31" s="11">
        <v>120000</v>
      </c>
      <c r="H31" s="11">
        <v>92334.22</v>
      </c>
      <c r="I31" s="11">
        <v>240000</v>
      </c>
    </row>
    <row r="32" spans="1:9" x14ac:dyDescent="0.25">
      <c r="A32" s="10" t="s">
        <v>184</v>
      </c>
      <c r="B32" s="10" t="s">
        <v>196</v>
      </c>
      <c r="C32" s="10" t="s">
        <v>14</v>
      </c>
      <c r="D32" s="11">
        <v>443438.19000000012</v>
      </c>
      <c r="E32" s="11">
        <v>0</v>
      </c>
      <c r="F32" s="11">
        <v>856755</v>
      </c>
      <c r="G32" s="11">
        <v>432237</v>
      </c>
      <c r="H32" s="11">
        <v>443438.19000000012</v>
      </c>
      <c r="I32" s="11">
        <v>1288992</v>
      </c>
    </row>
    <row r="33" spans="1:9" x14ac:dyDescent="0.25">
      <c r="A33" s="10" t="s">
        <v>184</v>
      </c>
      <c r="B33" s="10" t="s">
        <v>196</v>
      </c>
      <c r="C33" s="10" t="s">
        <v>15</v>
      </c>
      <c r="D33" s="11">
        <v>10068658.900000004</v>
      </c>
      <c r="E33" s="11">
        <v>758378.04000000015</v>
      </c>
      <c r="F33" s="11">
        <v>8083072</v>
      </c>
      <c r="G33" s="11">
        <v>9242843</v>
      </c>
      <c r="H33" s="11">
        <v>10827036.940000005</v>
      </c>
      <c r="I33" s="11">
        <v>17325915</v>
      </c>
    </row>
    <row r="34" spans="1:9" x14ac:dyDescent="0.25">
      <c r="A34" s="10" t="s">
        <v>184</v>
      </c>
      <c r="B34" s="10" t="s">
        <v>196</v>
      </c>
      <c r="C34" s="10" t="s">
        <v>16</v>
      </c>
      <c r="D34" s="11">
        <v>861595.59000000032</v>
      </c>
      <c r="E34" s="11">
        <v>22687.420000000002</v>
      </c>
      <c r="F34" s="11">
        <v>577262</v>
      </c>
      <c r="G34" s="11">
        <v>633329</v>
      </c>
      <c r="H34" s="11">
        <v>884283.01000000036</v>
      </c>
      <c r="I34" s="11">
        <v>1210591</v>
      </c>
    </row>
    <row r="35" spans="1:9" x14ac:dyDescent="0.25">
      <c r="A35" s="10" t="s">
        <v>184</v>
      </c>
      <c r="B35" s="10" t="s">
        <v>196</v>
      </c>
      <c r="C35" s="10" t="s">
        <v>17</v>
      </c>
      <c r="D35" s="11">
        <v>1103069.6599999988</v>
      </c>
      <c r="E35" s="11">
        <v>70457.300000000017</v>
      </c>
      <c r="F35" s="11">
        <v>870645</v>
      </c>
      <c r="G35" s="11">
        <v>997256</v>
      </c>
      <c r="H35" s="11">
        <v>1173526.9599999988</v>
      </c>
      <c r="I35" s="11">
        <v>1867901</v>
      </c>
    </row>
    <row r="36" spans="1:9" x14ac:dyDescent="0.25">
      <c r="A36" s="10" t="s">
        <v>184</v>
      </c>
      <c r="B36" s="10" t="s">
        <v>196</v>
      </c>
      <c r="C36" s="10" t="s">
        <v>18</v>
      </c>
      <c r="D36" s="11">
        <v>563888.54000000062</v>
      </c>
      <c r="E36" s="11">
        <v>32908.15</v>
      </c>
      <c r="F36" s="11">
        <v>516203</v>
      </c>
      <c r="G36" s="11">
        <v>502262</v>
      </c>
      <c r="H36" s="11">
        <v>596796.69000000064</v>
      </c>
      <c r="I36" s="11">
        <v>1018465</v>
      </c>
    </row>
    <row r="37" spans="1:9" x14ac:dyDescent="0.25">
      <c r="A37" s="10" t="s">
        <v>184</v>
      </c>
      <c r="B37" s="10" t="s">
        <v>196</v>
      </c>
      <c r="C37" s="10" t="s">
        <v>19</v>
      </c>
      <c r="D37" s="11">
        <v>436921.49999999878</v>
      </c>
      <c r="E37" s="11">
        <v>37832.779999999992</v>
      </c>
      <c r="F37" s="11">
        <v>465232</v>
      </c>
      <c r="G37" s="11">
        <v>521807</v>
      </c>
      <c r="H37" s="11">
        <v>474754.27999999875</v>
      </c>
      <c r="I37" s="11">
        <v>987039</v>
      </c>
    </row>
    <row r="38" spans="1:9" x14ac:dyDescent="0.25">
      <c r="A38" s="10" t="s">
        <v>184</v>
      </c>
      <c r="B38" s="10" t="s">
        <v>196</v>
      </c>
      <c r="C38" s="10" t="s">
        <v>20</v>
      </c>
      <c r="D38" s="11">
        <v>723980.57999999938</v>
      </c>
      <c r="E38" s="11">
        <v>61265.82999999998</v>
      </c>
      <c r="F38" s="11">
        <v>755237</v>
      </c>
      <c r="G38" s="11">
        <v>884557</v>
      </c>
      <c r="H38" s="11">
        <v>785246.40999999933</v>
      </c>
      <c r="I38" s="11">
        <v>1639794</v>
      </c>
    </row>
    <row r="39" spans="1:9" x14ac:dyDescent="0.25">
      <c r="A39" s="10" t="s">
        <v>184</v>
      </c>
      <c r="B39" s="10" t="s">
        <v>196</v>
      </c>
      <c r="C39" s="10" t="s">
        <v>21</v>
      </c>
      <c r="D39" s="11">
        <v>2145795.8000000003</v>
      </c>
      <c r="E39" s="11">
        <v>46717.81</v>
      </c>
      <c r="F39" s="11">
        <v>2237447</v>
      </c>
      <c r="G39" s="11">
        <v>2293759</v>
      </c>
      <c r="H39" s="11">
        <v>2192513.6100000003</v>
      </c>
      <c r="I39" s="11">
        <v>4531206</v>
      </c>
    </row>
    <row r="40" spans="1:9" x14ac:dyDescent="0.25">
      <c r="A40" s="10" t="s">
        <v>184</v>
      </c>
      <c r="B40" s="10" t="s">
        <v>196</v>
      </c>
      <c r="C40" s="10" t="s">
        <v>22</v>
      </c>
      <c r="D40" s="11">
        <v>697465.78999999969</v>
      </c>
      <c r="E40" s="11">
        <v>248.48</v>
      </c>
      <c r="F40" s="11">
        <v>862021</v>
      </c>
      <c r="G40" s="11">
        <v>1007764</v>
      </c>
      <c r="H40" s="11">
        <v>697714.26999999967</v>
      </c>
      <c r="I40" s="11">
        <v>1869785</v>
      </c>
    </row>
    <row r="41" spans="1:9" x14ac:dyDescent="0.25">
      <c r="A41" s="10" t="s">
        <v>184</v>
      </c>
      <c r="B41" s="10" t="s">
        <v>196</v>
      </c>
      <c r="C41" s="10" t="s">
        <v>23</v>
      </c>
      <c r="D41" s="11">
        <v>1288115.3900000006</v>
      </c>
      <c r="E41" s="11">
        <v>95638.71</v>
      </c>
      <c r="F41" s="11">
        <v>1142649</v>
      </c>
      <c r="G41" s="11">
        <v>1204062</v>
      </c>
      <c r="H41" s="11">
        <v>1383754.1000000006</v>
      </c>
      <c r="I41" s="11">
        <v>2346711</v>
      </c>
    </row>
    <row r="42" spans="1:9" x14ac:dyDescent="0.25">
      <c r="A42" s="10" t="s">
        <v>184</v>
      </c>
      <c r="B42" s="10" t="s">
        <v>196</v>
      </c>
      <c r="C42" s="10" t="s">
        <v>24</v>
      </c>
      <c r="D42" s="11">
        <v>323028.00999999989</v>
      </c>
      <c r="E42" s="11">
        <v>2325.59</v>
      </c>
      <c r="F42" s="11">
        <v>514676</v>
      </c>
      <c r="G42" s="11">
        <v>404863</v>
      </c>
      <c r="H42" s="11">
        <v>325353.59999999992</v>
      </c>
      <c r="I42" s="11">
        <v>919539</v>
      </c>
    </row>
    <row r="43" spans="1:9" x14ac:dyDescent="0.25">
      <c r="A43" s="10" t="s">
        <v>184</v>
      </c>
      <c r="B43" s="10" t="s">
        <v>196</v>
      </c>
      <c r="C43" s="10" t="s">
        <v>25</v>
      </c>
      <c r="D43" s="11">
        <v>476718.3499999998</v>
      </c>
      <c r="E43" s="11">
        <v>16542.5</v>
      </c>
      <c r="F43" s="11">
        <v>519182</v>
      </c>
      <c r="G43" s="11">
        <v>511200</v>
      </c>
      <c r="H43" s="11">
        <v>493260.8499999998</v>
      </c>
      <c r="I43" s="11">
        <v>1030382</v>
      </c>
    </row>
    <row r="44" spans="1:9" x14ac:dyDescent="0.25">
      <c r="A44" s="10" t="s">
        <v>184</v>
      </c>
      <c r="B44" s="10" t="s">
        <v>196</v>
      </c>
      <c r="C44" s="10" t="s">
        <v>26</v>
      </c>
      <c r="D44" s="11">
        <v>262543.16000000009</v>
      </c>
      <c r="E44" s="11">
        <v>19715.249999999993</v>
      </c>
      <c r="F44" s="11">
        <v>498208</v>
      </c>
      <c r="G44" s="11">
        <v>579193</v>
      </c>
      <c r="H44" s="11">
        <v>282258.41000000009</v>
      </c>
      <c r="I44" s="11">
        <v>1077401</v>
      </c>
    </row>
    <row r="45" spans="1:9" x14ac:dyDescent="0.25">
      <c r="A45" s="10" t="s">
        <v>184</v>
      </c>
      <c r="B45" s="10" t="s">
        <v>196</v>
      </c>
      <c r="C45" s="10" t="s">
        <v>27</v>
      </c>
      <c r="D45" s="11">
        <v>160113.59000000003</v>
      </c>
      <c r="E45" s="11">
        <v>1964.8799999999997</v>
      </c>
      <c r="F45" s="11">
        <v>487419</v>
      </c>
      <c r="G45" s="11">
        <v>487211</v>
      </c>
      <c r="H45" s="11">
        <v>162078.47000000003</v>
      </c>
      <c r="I45" s="11">
        <v>974630</v>
      </c>
    </row>
    <row r="46" spans="1:9" x14ac:dyDescent="0.25">
      <c r="A46" s="10" t="s">
        <v>184</v>
      </c>
      <c r="B46" s="10" t="s">
        <v>196</v>
      </c>
      <c r="C46" s="10" t="s">
        <v>193</v>
      </c>
      <c r="D46" s="11">
        <v>0</v>
      </c>
      <c r="E46" s="12"/>
      <c r="F46" s="11">
        <v>0</v>
      </c>
      <c r="G46" s="12"/>
      <c r="H46" s="11">
        <v>0</v>
      </c>
      <c r="I46" s="11">
        <v>0</v>
      </c>
    </row>
    <row r="47" spans="1:9" x14ac:dyDescent="0.25">
      <c r="A47" s="10" t="s">
        <v>184</v>
      </c>
      <c r="B47" s="10" t="s">
        <v>196</v>
      </c>
      <c r="C47" s="10" t="s">
        <v>194</v>
      </c>
      <c r="D47" s="11">
        <v>11179.749999999993</v>
      </c>
      <c r="E47" s="11">
        <v>1270.51</v>
      </c>
      <c r="F47" s="11">
        <v>0</v>
      </c>
      <c r="G47" s="11">
        <v>0</v>
      </c>
      <c r="H47" s="11">
        <v>12450.259999999993</v>
      </c>
      <c r="I47" s="11">
        <v>0</v>
      </c>
    </row>
    <row r="48" spans="1:9" x14ac:dyDescent="0.25">
      <c r="A48" s="10" t="s">
        <v>184</v>
      </c>
      <c r="B48" s="10" t="s">
        <v>196</v>
      </c>
      <c r="C48" s="10" t="s">
        <v>28</v>
      </c>
      <c r="D48" s="11">
        <v>992657.56000000285</v>
      </c>
      <c r="E48" s="11">
        <v>54915.639999999992</v>
      </c>
      <c r="F48" s="11">
        <v>936412</v>
      </c>
      <c r="G48" s="11">
        <v>1019013</v>
      </c>
      <c r="H48" s="11">
        <v>1047573.2000000029</v>
      </c>
      <c r="I48" s="11">
        <v>1955425</v>
      </c>
    </row>
    <row r="49" spans="1:9" x14ac:dyDescent="0.25">
      <c r="A49" s="10" t="s">
        <v>184</v>
      </c>
      <c r="B49" s="10" t="s">
        <v>196</v>
      </c>
      <c r="C49" s="10" t="s">
        <v>29</v>
      </c>
      <c r="D49" s="11">
        <v>1546740.319999997</v>
      </c>
      <c r="E49" s="11">
        <v>114350.06999999995</v>
      </c>
      <c r="F49" s="11">
        <v>1283748</v>
      </c>
      <c r="G49" s="11">
        <v>1441641</v>
      </c>
      <c r="H49" s="11">
        <v>1661090.3899999969</v>
      </c>
      <c r="I49" s="11">
        <v>2725389</v>
      </c>
    </row>
    <row r="50" spans="1:9" x14ac:dyDescent="0.25">
      <c r="A50" s="10" t="s">
        <v>184</v>
      </c>
      <c r="B50" s="10" t="s">
        <v>196</v>
      </c>
      <c r="C50" s="10" t="s">
        <v>30</v>
      </c>
      <c r="D50" s="11">
        <v>15871.469999999998</v>
      </c>
      <c r="E50" s="11">
        <v>1838.67</v>
      </c>
      <c r="F50" s="11">
        <v>23000</v>
      </c>
      <c r="G50" s="11">
        <v>15383</v>
      </c>
      <c r="H50" s="11">
        <v>17710.14</v>
      </c>
      <c r="I50" s="11">
        <v>38383</v>
      </c>
    </row>
    <row r="51" spans="1:9" x14ac:dyDescent="0.25">
      <c r="A51" s="10" t="s">
        <v>184</v>
      </c>
      <c r="B51" s="10" t="s">
        <v>196</v>
      </c>
      <c r="C51" s="10" t="s">
        <v>31</v>
      </c>
      <c r="D51" s="11">
        <v>12132.99</v>
      </c>
      <c r="E51" s="11">
        <v>0</v>
      </c>
      <c r="F51" s="11">
        <v>15700</v>
      </c>
      <c r="G51" s="11">
        <v>6200</v>
      </c>
      <c r="H51" s="11">
        <v>12132.99</v>
      </c>
      <c r="I51" s="11">
        <v>21900</v>
      </c>
    </row>
    <row r="52" spans="1:9" x14ac:dyDescent="0.25">
      <c r="A52" s="10" t="s">
        <v>184</v>
      </c>
      <c r="B52" s="10" t="s">
        <v>196</v>
      </c>
      <c r="C52" s="10" t="s">
        <v>32</v>
      </c>
      <c r="D52" s="11">
        <v>351756.05999999976</v>
      </c>
      <c r="E52" s="11">
        <v>26920.390000000007</v>
      </c>
      <c r="F52" s="11">
        <v>374826</v>
      </c>
      <c r="G52" s="11">
        <v>514356</v>
      </c>
      <c r="H52" s="11">
        <v>378676.44999999978</v>
      </c>
      <c r="I52" s="11">
        <v>889182</v>
      </c>
    </row>
    <row r="53" spans="1:9" x14ac:dyDescent="0.25">
      <c r="A53" s="10" t="s">
        <v>184</v>
      </c>
      <c r="B53" s="10" t="s">
        <v>196</v>
      </c>
      <c r="C53" s="10" t="s">
        <v>195</v>
      </c>
      <c r="D53" s="11">
        <v>1261.3</v>
      </c>
      <c r="E53" s="11">
        <v>5677.8</v>
      </c>
      <c r="F53" s="11">
        <v>0</v>
      </c>
      <c r="G53" s="11">
        <v>74334</v>
      </c>
      <c r="H53" s="11">
        <v>6939.1</v>
      </c>
      <c r="I53" s="11">
        <v>74334</v>
      </c>
    </row>
    <row r="54" spans="1:9" x14ac:dyDescent="0.25">
      <c r="A54" s="10" t="s">
        <v>184</v>
      </c>
      <c r="B54" s="10" t="s">
        <v>196</v>
      </c>
      <c r="C54" s="10" t="s">
        <v>33</v>
      </c>
      <c r="D54" s="11">
        <v>449548.28999999916</v>
      </c>
      <c r="E54" s="11">
        <v>8159.32</v>
      </c>
      <c r="F54" s="11">
        <v>382118</v>
      </c>
      <c r="G54" s="11">
        <v>488025</v>
      </c>
      <c r="H54" s="11">
        <v>457707.60999999917</v>
      </c>
      <c r="I54" s="11">
        <v>870143</v>
      </c>
    </row>
    <row r="55" spans="1:9" x14ac:dyDescent="0.25">
      <c r="A55" s="10" t="s">
        <v>184</v>
      </c>
      <c r="B55" s="10" t="s">
        <v>196</v>
      </c>
      <c r="C55" s="10" t="s">
        <v>34</v>
      </c>
      <c r="D55" s="11">
        <v>324828.82999999996</v>
      </c>
      <c r="E55" s="11">
        <v>29722.670000000002</v>
      </c>
      <c r="F55" s="11">
        <v>314657</v>
      </c>
      <c r="G55" s="11">
        <v>374575</v>
      </c>
      <c r="H55" s="11">
        <v>354551.49999999994</v>
      </c>
      <c r="I55" s="11">
        <v>689232</v>
      </c>
    </row>
    <row r="56" spans="1:9" x14ac:dyDescent="0.25">
      <c r="A56" s="10" t="s">
        <v>184</v>
      </c>
      <c r="B56" s="10" t="s">
        <v>196</v>
      </c>
      <c r="C56" s="10" t="s">
        <v>35</v>
      </c>
      <c r="D56" s="11">
        <v>428560.09000000102</v>
      </c>
      <c r="E56" s="11">
        <v>43706.630000000005</v>
      </c>
      <c r="F56" s="11">
        <v>445746</v>
      </c>
      <c r="G56" s="11">
        <v>542992</v>
      </c>
      <c r="H56" s="11">
        <v>472266.72000000102</v>
      </c>
      <c r="I56" s="11">
        <v>988738</v>
      </c>
    </row>
    <row r="57" spans="1:9" x14ac:dyDescent="0.25">
      <c r="A57" s="10" t="s">
        <v>184</v>
      </c>
      <c r="B57" s="10" t="s">
        <v>196</v>
      </c>
      <c r="C57" s="10" t="s">
        <v>36</v>
      </c>
      <c r="D57" s="11">
        <v>181143.53000000017</v>
      </c>
      <c r="E57" s="11">
        <v>22237.81</v>
      </c>
      <c r="F57" s="11">
        <v>179245</v>
      </c>
      <c r="G57" s="11">
        <v>216782</v>
      </c>
      <c r="H57" s="11">
        <v>203381.34000000017</v>
      </c>
      <c r="I57" s="11">
        <v>396027</v>
      </c>
    </row>
    <row r="58" spans="1:9" x14ac:dyDescent="0.25">
      <c r="A58" s="10" t="s">
        <v>184</v>
      </c>
      <c r="B58" s="10" t="s">
        <v>196</v>
      </c>
      <c r="C58" s="10" t="s">
        <v>37</v>
      </c>
      <c r="D58" s="11">
        <v>23195.19</v>
      </c>
      <c r="E58" s="11">
        <v>0</v>
      </c>
      <c r="F58" s="11">
        <v>24540</v>
      </c>
      <c r="G58" s="11">
        <v>19540</v>
      </c>
      <c r="H58" s="11">
        <v>23195.19</v>
      </c>
      <c r="I58" s="11">
        <v>44080</v>
      </c>
    </row>
    <row r="59" spans="1:9" x14ac:dyDescent="0.25">
      <c r="A59" s="10" t="s">
        <v>184</v>
      </c>
      <c r="B59" s="10" t="s">
        <v>196</v>
      </c>
      <c r="C59" s="10" t="s">
        <v>38</v>
      </c>
      <c r="D59" s="11">
        <v>201556.57000000027</v>
      </c>
      <c r="E59" s="11">
        <v>16716.97</v>
      </c>
      <c r="F59" s="11">
        <v>182764</v>
      </c>
      <c r="G59" s="11">
        <v>235743</v>
      </c>
      <c r="H59" s="11">
        <v>218273.54000000027</v>
      </c>
      <c r="I59" s="11">
        <v>418507</v>
      </c>
    </row>
    <row r="60" spans="1:9" x14ac:dyDescent="0.25">
      <c r="A60" s="10" t="s">
        <v>184</v>
      </c>
      <c r="B60" s="10" t="s">
        <v>196</v>
      </c>
      <c r="C60" s="10" t="s">
        <v>39</v>
      </c>
      <c r="D60" s="11">
        <v>202076.3599999999</v>
      </c>
      <c r="E60" s="11">
        <v>38900.03</v>
      </c>
      <c r="F60" s="11">
        <v>216626</v>
      </c>
      <c r="G60" s="11">
        <v>253460</v>
      </c>
      <c r="H60" s="11">
        <v>240976.3899999999</v>
      </c>
      <c r="I60" s="11">
        <v>470086</v>
      </c>
    </row>
    <row r="61" spans="1:9" x14ac:dyDescent="0.25">
      <c r="A61" s="10" t="s">
        <v>184</v>
      </c>
      <c r="B61" s="10" t="s">
        <v>196</v>
      </c>
      <c r="C61" s="10" t="s">
        <v>40</v>
      </c>
      <c r="D61" s="11">
        <v>391676.97999999975</v>
      </c>
      <c r="E61" s="11">
        <v>63106.239999999998</v>
      </c>
      <c r="F61" s="11">
        <v>375532</v>
      </c>
      <c r="G61" s="11">
        <v>507310</v>
      </c>
      <c r="H61" s="11">
        <v>454783.21999999974</v>
      </c>
      <c r="I61" s="11">
        <v>882842</v>
      </c>
    </row>
    <row r="62" spans="1:9" x14ac:dyDescent="0.25">
      <c r="A62" s="10" t="s">
        <v>184</v>
      </c>
      <c r="B62" s="10" t="s">
        <v>196</v>
      </c>
      <c r="C62" s="10" t="s">
        <v>41</v>
      </c>
      <c r="D62" s="11">
        <v>94403.180000000022</v>
      </c>
      <c r="E62" s="11">
        <v>7202.39</v>
      </c>
      <c r="F62" s="11">
        <v>97674</v>
      </c>
      <c r="G62" s="11">
        <v>102980</v>
      </c>
      <c r="H62" s="11">
        <v>101605.57000000002</v>
      </c>
      <c r="I62" s="11">
        <v>200654</v>
      </c>
    </row>
    <row r="63" spans="1:9" x14ac:dyDescent="0.25">
      <c r="A63" s="10" t="s">
        <v>184</v>
      </c>
      <c r="B63" s="10" t="s">
        <v>196</v>
      </c>
      <c r="C63" s="10" t="s">
        <v>42</v>
      </c>
      <c r="D63" s="11">
        <v>11416.949999999999</v>
      </c>
      <c r="E63" s="11">
        <v>0</v>
      </c>
      <c r="F63" s="11">
        <v>60892</v>
      </c>
      <c r="G63" s="11">
        <v>12000</v>
      </c>
      <c r="H63" s="11">
        <v>11416.949999999999</v>
      </c>
      <c r="I63" s="11">
        <v>72892</v>
      </c>
    </row>
    <row r="64" spans="1:9" x14ac:dyDescent="0.25">
      <c r="A64" s="10" t="s">
        <v>184</v>
      </c>
      <c r="B64" s="10" t="s">
        <v>196</v>
      </c>
      <c r="C64" s="10" t="s">
        <v>43</v>
      </c>
      <c r="D64" s="11">
        <v>193519.78000000003</v>
      </c>
      <c r="E64" s="11">
        <v>10229.519999999999</v>
      </c>
      <c r="F64" s="11">
        <v>158036</v>
      </c>
      <c r="G64" s="11">
        <v>176692</v>
      </c>
      <c r="H64" s="11">
        <v>203749.30000000002</v>
      </c>
      <c r="I64" s="11">
        <v>334728</v>
      </c>
    </row>
    <row r="65" spans="1:9" x14ac:dyDescent="0.25">
      <c r="A65" s="10" t="s">
        <v>184</v>
      </c>
      <c r="B65" s="10" t="s">
        <v>196</v>
      </c>
      <c r="C65" s="10" t="s">
        <v>44</v>
      </c>
      <c r="D65" s="11">
        <v>646761.05000000051</v>
      </c>
      <c r="E65" s="11">
        <v>37584.17</v>
      </c>
      <c r="F65" s="11">
        <v>664493</v>
      </c>
      <c r="G65" s="11">
        <v>663823</v>
      </c>
      <c r="H65" s="11">
        <v>684345.22000000055</v>
      </c>
      <c r="I65" s="11">
        <v>1328316</v>
      </c>
    </row>
    <row r="66" spans="1:9" x14ac:dyDescent="0.25">
      <c r="A66" s="10" t="s">
        <v>184</v>
      </c>
      <c r="B66" s="10" t="s">
        <v>196</v>
      </c>
      <c r="C66" s="10" t="s">
        <v>45</v>
      </c>
      <c r="D66" s="11">
        <v>332728.30999999994</v>
      </c>
      <c r="E66" s="11">
        <v>1609.69</v>
      </c>
      <c r="F66" s="11">
        <v>308798</v>
      </c>
      <c r="G66" s="11">
        <v>166398</v>
      </c>
      <c r="H66" s="11">
        <v>334337.99999999994</v>
      </c>
      <c r="I66" s="11">
        <v>475196</v>
      </c>
    </row>
    <row r="67" spans="1:9" x14ac:dyDescent="0.25">
      <c r="A67" s="10" t="s">
        <v>184</v>
      </c>
      <c r="B67" s="10" t="s">
        <v>196</v>
      </c>
      <c r="C67" s="10" t="s">
        <v>46</v>
      </c>
      <c r="D67" s="11">
        <v>292544.4800000001</v>
      </c>
      <c r="E67" s="11">
        <v>40299.930000000008</v>
      </c>
      <c r="F67" s="11">
        <v>305287</v>
      </c>
      <c r="G67" s="11">
        <v>285642</v>
      </c>
      <c r="H67" s="11">
        <v>332844.41000000009</v>
      </c>
      <c r="I67" s="11">
        <v>590929</v>
      </c>
    </row>
    <row r="68" spans="1:9" x14ac:dyDescent="0.25">
      <c r="A68" s="10" t="s">
        <v>184</v>
      </c>
      <c r="B68" s="10" t="s">
        <v>196</v>
      </c>
      <c r="C68" s="10" t="s">
        <v>47</v>
      </c>
      <c r="D68" s="11">
        <v>518167.78999999992</v>
      </c>
      <c r="E68" s="11">
        <v>51717.020000000011</v>
      </c>
      <c r="F68" s="11">
        <v>526150</v>
      </c>
      <c r="G68" s="11">
        <v>484238</v>
      </c>
      <c r="H68" s="11">
        <v>569884.80999999994</v>
      </c>
      <c r="I68" s="11">
        <v>1010388</v>
      </c>
    </row>
    <row r="69" spans="1:9" x14ac:dyDescent="0.25">
      <c r="A69" s="10" t="s">
        <v>184</v>
      </c>
      <c r="B69" s="10" t="s">
        <v>196</v>
      </c>
      <c r="C69" s="10" t="s">
        <v>48</v>
      </c>
      <c r="D69" s="11">
        <v>91603.680000000008</v>
      </c>
      <c r="E69" s="11">
        <v>5280.63</v>
      </c>
      <c r="F69" s="11">
        <v>91130</v>
      </c>
      <c r="G69" s="11">
        <v>82595</v>
      </c>
      <c r="H69" s="11">
        <v>96884.310000000012</v>
      </c>
      <c r="I69" s="11">
        <v>173725</v>
      </c>
    </row>
    <row r="70" spans="1:9" x14ac:dyDescent="0.25">
      <c r="A70" s="10" t="s">
        <v>184</v>
      </c>
      <c r="B70" s="10" t="s">
        <v>196</v>
      </c>
      <c r="C70" s="10" t="s">
        <v>49</v>
      </c>
      <c r="D70" s="11">
        <v>416966.12000000034</v>
      </c>
      <c r="E70" s="11">
        <v>14083.78</v>
      </c>
      <c r="F70" s="11">
        <v>381535</v>
      </c>
      <c r="G70" s="11">
        <v>511528</v>
      </c>
      <c r="H70" s="11">
        <v>431049.90000000037</v>
      </c>
      <c r="I70" s="11">
        <v>893063</v>
      </c>
    </row>
    <row r="71" spans="1:9" x14ac:dyDescent="0.25">
      <c r="A71" s="10" t="s">
        <v>184</v>
      </c>
      <c r="B71" s="10" t="s">
        <v>196</v>
      </c>
      <c r="C71" s="10" t="s">
        <v>50</v>
      </c>
      <c r="D71" s="11">
        <v>398769.84000000008</v>
      </c>
      <c r="E71" s="11">
        <v>26776.069999999996</v>
      </c>
      <c r="F71" s="11">
        <v>180322</v>
      </c>
      <c r="G71" s="11">
        <v>479500</v>
      </c>
      <c r="H71" s="11">
        <v>425545.91000000009</v>
      </c>
      <c r="I71" s="11">
        <v>659822</v>
      </c>
    </row>
    <row r="72" spans="1:9" x14ac:dyDescent="0.25">
      <c r="A72" s="10" t="s">
        <v>184</v>
      </c>
      <c r="B72" s="10" t="s">
        <v>196</v>
      </c>
      <c r="C72" s="10" t="s">
        <v>51</v>
      </c>
      <c r="D72" s="11">
        <v>166276.16000000006</v>
      </c>
      <c r="E72" s="12"/>
      <c r="F72" s="11">
        <v>155976</v>
      </c>
      <c r="G72" s="12"/>
      <c r="H72" s="11">
        <v>166276.16000000006</v>
      </c>
      <c r="I72" s="11">
        <v>155976</v>
      </c>
    </row>
    <row r="73" spans="1:9" x14ac:dyDescent="0.25">
      <c r="A73" s="10" t="s">
        <v>184</v>
      </c>
      <c r="B73" s="10" t="s">
        <v>196</v>
      </c>
      <c r="C73" s="10" t="s">
        <v>52</v>
      </c>
      <c r="D73" s="11">
        <v>56494.169999999976</v>
      </c>
      <c r="E73" s="11">
        <v>3057.9900000000002</v>
      </c>
      <c r="F73" s="11">
        <v>110916</v>
      </c>
      <c r="G73" s="11">
        <v>46261</v>
      </c>
      <c r="H73" s="11">
        <v>59552.159999999974</v>
      </c>
      <c r="I73" s="11">
        <v>157177</v>
      </c>
    </row>
    <row r="74" spans="1:9" x14ac:dyDescent="0.25">
      <c r="A74" s="10" t="s">
        <v>184</v>
      </c>
      <c r="B74" s="10" t="s">
        <v>196</v>
      </c>
      <c r="C74" s="10" t="s">
        <v>53</v>
      </c>
      <c r="D74" s="11">
        <v>359957.30999999994</v>
      </c>
      <c r="E74" s="11">
        <v>29641.730000000003</v>
      </c>
      <c r="F74" s="11">
        <v>441486</v>
      </c>
      <c r="G74" s="11">
        <v>459910</v>
      </c>
      <c r="H74" s="11">
        <v>389599.03999999992</v>
      </c>
      <c r="I74" s="11">
        <v>901396</v>
      </c>
    </row>
    <row r="75" spans="1:9" x14ac:dyDescent="0.25">
      <c r="A75" s="10" t="s">
        <v>184</v>
      </c>
      <c r="B75" s="10" t="s">
        <v>196</v>
      </c>
      <c r="C75" s="10" t="s">
        <v>54</v>
      </c>
      <c r="D75" s="11">
        <v>43852.569999999992</v>
      </c>
      <c r="E75" s="11">
        <v>1991.52</v>
      </c>
      <c r="F75" s="11">
        <v>22150</v>
      </c>
      <c r="G75" s="11">
        <v>0</v>
      </c>
      <c r="H75" s="11">
        <v>45844.089999999989</v>
      </c>
      <c r="I75" s="11">
        <v>22150</v>
      </c>
    </row>
    <row r="76" spans="1:9" x14ac:dyDescent="0.25">
      <c r="A76" s="10" t="s">
        <v>184</v>
      </c>
      <c r="B76" s="10" t="s">
        <v>196</v>
      </c>
      <c r="C76" s="10" t="s">
        <v>55</v>
      </c>
      <c r="D76" s="11">
        <v>154013.07999999999</v>
      </c>
      <c r="E76" s="11">
        <v>6483.0199999999995</v>
      </c>
      <c r="F76" s="11">
        <v>132342</v>
      </c>
      <c r="G76" s="11">
        <v>0</v>
      </c>
      <c r="H76" s="11">
        <v>160496.09999999998</v>
      </c>
      <c r="I76" s="11">
        <v>132342</v>
      </c>
    </row>
    <row r="77" spans="1:9" x14ac:dyDescent="0.25">
      <c r="A77" s="10" t="s">
        <v>184</v>
      </c>
      <c r="B77" s="10" t="s">
        <v>196</v>
      </c>
      <c r="C77" s="10" t="s">
        <v>56</v>
      </c>
      <c r="D77" s="11">
        <v>62670.479999999996</v>
      </c>
      <c r="E77" s="11">
        <v>1186.8500000000001</v>
      </c>
      <c r="F77" s="11">
        <v>62043</v>
      </c>
      <c r="G77" s="11">
        <v>0</v>
      </c>
      <c r="H77" s="11">
        <v>63857.329999999994</v>
      </c>
      <c r="I77" s="11">
        <v>62043</v>
      </c>
    </row>
    <row r="78" spans="1:9" x14ac:dyDescent="0.25">
      <c r="A78" s="10" t="s">
        <v>184</v>
      </c>
      <c r="B78" s="10" t="s">
        <v>196</v>
      </c>
      <c r="C78" s="10" t="s">
        <v>57</v>
      </c>
      <c r="D78" s="11">
        <v>92002.290000000008</v>
      </c>
      <c r="E78" s="11">
        <v>15875.42</v>
      </c>
      <c r="F78" s="11">
        <v>135536</v>
      </c>
      <c r="G78" s="11">
        <v>412476</v>
      </c>
      <c r="H78" s="11">
        <v>107877.71</v>
      </c>
      <c r="I78" s="11">
        <v>548012</v>
      </c>
    </row>
    <row r="79" spans="1:9" x14ac:dyDescent="0.25">
      <c r="A79" s="10" t="s">
        <v>184</v>
      </c>
      <c r="B79" s="10" t="s">
        <v>196</v>
      </c>
      <c r="C79" s="10" t="s">
        <v>58</v>
      </c>
      <c r="D79" s="11">
        <v>7367.3299999999981</v>
      </c>
      <c r="E79" s="12"/>
      <c r="F79" s="11">
        <v>11320</v>
      </c>
      <c r="G79" s="12"/>
      <c r="H79" s="11">
        <v>7367.3299999999981</v>
      </c>
      <c r="I79" s="11">
        <v>11320</v>
      </c>
    </row>
    <row r="80" spans="1:9" x14ac:dyDescent="0.25">
      <c r="A80" s="10" t="s">
        <v>184</v>
      </c>
      <c r="B80" s="10" t="s">
        <v>196</v>
      </c>
      <c r="C80" s="10" t="s">
        <v>59</v>
      </c>
      <c r="D80" s="11">
        <v>52453.31</v>
      </c>
      <c r="E80" s="11">
        <v>18038.919999999998</v>
      </c>
      <c r="F80" s="11">
        <v>0</v>
      </c>
      <c r="G80" s="11">
        <v>0</v>
      </c>
      <c r="H80" s="11">
        <v>70492.23</v>
      </c>
      <c r="I80" s="11">
        <v>0</v>
      </c>
    </row>
    <row r="81" spans="1:9" x14ac:dyDescent="0.25">
      <c r="A81" s="10" t="s">
        <v>184</v>
      </c>
      <c r="B81" s="10" t="s">
        <v>196</v>
      </c>
      <c r="C81" s="10" t="s">
        <v>60</v>
      </c>
      <c r="D81" s="11">
        <v>56995.640000000007</v>
      </c>
      <c r="E81" s="11">
        <v>4102.88</v>
      </c>
      <c r="F81" s="11">
        <v>55500</v>
      </c>
      <c r="G81" s="11">
        <v>72897</v>
      </c>
      <c r="H81" s="11">
        <v>61098.520000000004</v>
      </c>
      <c r="I81" s="11">
        <v>128397</v>
      </c>
    </row>
    <row r="82" spans="1:9" x14ac:dyDescent="0.25">
      <c r="A82" s="10" t="s">
        <v>184</v>
      </c>
      <c r="B82" s="10" t="s">
        <v>196</v>
      </c>
      <c r="C82" s="10" t="s">
        <v>61</v>
      </c>
      <c r="D82" s="11">
        <v>42906.990000000013</v>
      </c>
      <c r="E82" s="12"/>
      <c r="F82" s="11">
        <v>45000</v>
      </c>
      <c r="G82" s="12"/>
      <c r="H82" s="11">
        <v>42906.990000000013</v>
      </c>
      <c r="I82" s="11">
        <v>45000</v>
      </c>
    </row>
    <row r="83" spans="1:9" x14ac:dyDescent="0.25">
      <c r="A83" s="10" t="s">
        <v>184</v>
      </c>
      <c r="B83" s="10" t="s">
        <v>177</v>
      </c>
      <c r="C83" s="10" t="s">
        <v>2</v>
      </c>
      <c r="D83" s="11">
        <v>17785</v>
      </c>
      <c r="E83" s="11">
        <v>4960</v>
      </c>
      <c r="F83" s="11">
        <v>0</v>
      </c>
      <c r="G83" s="11">
        <v>0</v>
      </c>
      <c r="H83" s="11">
        <v>22745</v>
      </c>
      <c r="I83" s="11">
        <v>0</v>
      </c>
    </row>
    <row r="84" spans="1:9" s="4" customFormat="1" x14ac:dyDescent="0.25">
      <c r="A84" s="5" t="s">
        <v>184</v>
      </c>
      <c r="B84" s="5" t="s">
        <v>177</v>
      </c>
      <c r="C84" s="5" t="s">
        <v>3</v>
      </c>
      <c r="D84" s="28">
        <v>128650699.75000004</v>
      </c>
      <c r="E84" s="28">
        <v>76910641.120000005</v>
      </c>
      <c r="F84" s="28">
        <v>39214980</v>
      </c>
      <c r="G84" s="28">
        <v>41606343</v>
      </c>
      <c r="H84" s="28">
        <v>205561340.87000006</v>
      </c>
      <c r="I84" s="28">
        <v>80821323</v>
      </c>
    </row>
    <row r="85" spans="1:9" x14ac:dyDescent="0.25">
      <c r="A85" s="10" t="s">
        <v>184</v>
      </c>
      <c r="B85" s="10" t="s">
        <v>177</v>
      </c>
      <c r="C85" s="10" t="s">
        <v>4</v>
      </c>
      <c r="D85" s="11">
        <v>3018035.189999999</v>
      </c>
      <c r="E85" s="11">
        <v>44490.179999999993</v>
      </c>
      <c r="F85" s="11">
        <v>2438550</v>
      </c>
      <c r="G85" s="11">
        <v>2531037</v>
      </c>
      <c r="H85" s="11">
        <v>3062525.3699999992</v>
      </c>
      <c r="I85" s="11">
        <v>4969587</v>
      </c>
    </row>
    <row r="86" spans="1:9" x14ac:dyDescent="0.25">
      <c r="A86" s="10" t="s">
        <v>184</v>
      </c>
      <c r="B86" s="10" t="s">
        <v>177</v>
      </c>
      <c r="C86" s="10" t="s">
        <v>5</v>
      </c>
      <c r="D86" s="11">
        <v>108612.90000000002</v>
      </c>
      <c r="E86" s="11">
        <v>0</v>
      </c>
      <c r="F86" s="11">
        <v>288000</v>
      </c>
      <c r="G86" s="11">
        <v>200000</v>
      </c>
      <c r="H86" s="11">
        <v>108612.90000000002</v>
      </c>
      <c r="I86" s="11">
        <v>488000</v>
      </c>
    </row>
    <row r="87" spans="1:9" x14ac:dyDescent="0.25">
      <c r="A87" s="10" t="s">
        <v>184</v>
      </c>
      <c r="B87" s="10" t="s">
        <v>177</v>
      </c>
      <c r="C87" s="10" t="s">
        <v>6</v>
      </c>
      <c r="D87" s="11">
        <v>675954.9800000001</v>
      </c>
      <c r="E87" s="11">
        <v>36241.029999999992</v>
      </c>
      <c r="F87" s="11">
        <v>538853</v>
      </c>
      <c r="G87" s="11">
        <v>486234</v>
      </c>
      <c r="H87" s="11">
        <v>712196.01000000013</v>
      </c>
      <c r="I87" s="11">
        <v>1025087</v>
      </c>
    </row>
    <row r="88" spans="1:9" x14ac:dyDescent="0.25">
      <c r="A88" s="10" t="s">
        <v>184</v>
      </c>
      <c r="B88" s="10" t="s">
        <v>177</v>
      </c>
      <c r="C88" s="10" t="s">
        <v>7</v>
      </c>
      <c r="D88" s="11">
        <v>102694.51</v>
      </c>
      <c r="E88" s="11">
        <v>0</v>
      </c>
      <c r="F88" s="11">
        <v>77500</v>
      </c>
      <c r="G88" s="11">
        <v>94100</v>
      </c>
      <c r="H88" s="11">
        <v>102694.51</v>
      </c>
      <c r="I88" s="11">
        <v>171600</v>
      </c>
    </row>
    <row r="89" spans="1:9" x14ac:dyDescent="0.25">
      <c r="A89" s="10" t="s">
        <v>184</v>
      </c>
      <c r="B89" s="10" t="s">
        <v>177</v>
      </c>
      <c r="C89" s="10" t="s">
        <v>8</v>
      </c>
      <c r="D89" s="11">
        <v>8660.94</v>
      </c>
      <c r="E89" s="12"/>
      <c r="F89" s="11">
        <v>15000</v>
      </c>
      <c r="G89" s="12"/>
      <c r="H89" s="11">
        <v>8660.94</v>
      </c>
      <c r="I89" s="11">
        <v>15000</v>
      </c>
    </row>
    <row r="90" spans="1:9" x14ac:dyDescent="0.25">
      <c r="A90" s="10" t="s">
        <v>184</v>
      </c>
      <c r="B90" s="10" t="s">
        <v>177</v>
      </c>
      <c r="C90" s="10" t="s">
        <v>9</v>
      </c>
      <c r="D90" s="11">
        <v>511257.50999999995</v>
      </c>
      <c r="E90" s="11">
        <v>0</v>
      </c>
      <c r="F90" s="11">
        <v>850000</v>
      </c>
      <c r="G90" s="11">
        <v>889000</v>
      </c>
      <c r="H90" s="11">
        <v>511257.50999999995</v>
      </c>
      <c r="I90" s="11">
        <v>1739000</v>
      </c>
    </row>
    <row r="91" spans="1:9" x14ac:dyDescent="0.25">
      <c r="A91" s="10" t="s">
        <v>184</v>
      </c>
      <c r="B91" s="10" t="s">
        <v>177</v>
      </c>
      <c r="C91" s="10" t="s">
        <v>10</v>
      </c>
      <c r="D91" s="11">
        <v>0</v>
      </c>
      <c r="E91" s="12"/>
      <c r="F91" s="11">
        <v>0</v>
      </c>
      <c r="G91" s="12"/>
      <c r="H91" s="11">
        <v>0</v>
      </c>
      <c r="I91" s="11">
        <v>0</v>
      </c>
    </row>
    <row r="92" spans="1:9" x14ac:dyDescent="0.25">
      <c r="A92" s="10" t="s">
        <v>184</v>
      </c>
      <c r="B92" s="10" t="s">
        <v>177</v>
      </c>
      <c r="C92" s="10" t="s">
        <v>11</v>
      </c>
      <c r="D92" s="11">
        <v>374856.34</v>
      </c>
      <c r="E92" s="11">
        <v>0</v>
      </c>
      <c r="F92" s="11">
        <v>300000</v>
      </c>
      <c r="G92" s="11">
        <v>300000</v>
      </c>
      <c r="H92" s="11">
        <v>374856.34</v>
      </c>
      <c r="I92" s="11">
        <v>600000</v>
      </c>
    </row>
    <row r="93" spans="1:9" x14ac:dyDescent="0.25">
      <c r="A93" s="10" t="s">
        <v>184</v>
      </c>
      <c r="B93" s="10" t="s">
        <v>177</v>
      </c>
      <c r="C93" s="10" t="s">
        <v>12</v>
      </c>
      <c r="D93" s="11">
        <v>54766</v>
      </c>
      <c r="E93" s="11">
        <v>0</v>
      </c>
      <c r="F93" s="11">
        <v>149230</v>
      </c>
      <c r="G93" s="11">
        <v>77763</v>
      </c>
      <c r="H93" s="11">
        <v>54766</v>
      </c>
      <c r="I93" s="11">
        <v>226993</v>
      </c>
    </row>
    <row r="94" spans="1:9" x14ac:dyDescent="0.25">
      <c r="A94" s="10" t="s">
        <v>184</v>
      </c>
      <c r="B94" s="10" t="s">
        <v>177</v>
      </c>
      <c r="C94" s="10" t="s">
        <v>13</v>
      </c>
      <c r="D94" s="11">
        <v>258233.82</v>
      </c>
      <c r="E94" s="12"/>
      <c r="F94" s="11">
        <v>0</v>
      </c>
      <c r="G94" s="12"/>
      <c r="H94" s="11">
        <v>258233.82</v>
      </c>
      <c r="I94" s="11">
        <v>0</v>
      </c>
    </row>
    <row r="95" spans="1:9" x14ac:dyDescent="0.25">
      <c r="A95" s="10" t="s">
        <v>184</v>
      </c>
      <c r="B95" s="10" t="s">
        <v>177</v>
      </c>
      <c r="C95" s="10" t="s">
        <v>14</v>
      </c>
      <c r="D95" s="11">
        <v>247123.41999999998</v>
      </c>
      <c r="E95" s="11">
        <v>-7733.41</v>
      </c>
      <c r="F95" s="11">
        <v>856755</v>
      </c>
      <c r="G95" s="11">
        <v>432237</v>
      </c>
      <c r="H95" s="11">
        <v>239390.00999999998</v>
      </c>
      <c r="I95" s="11">
        <v>1288992</v>
      </c>
    </row>
    <row r="96" spans="1:9" x14ac:dyDescent="0.25">
      <c r="A96" s="10" t="s">
        <v>184</v>
      </c>
      <c r="B96" s="10" t="s">
        <v>177</v>
      </c>
      <c r="C96" s="10" t="s">
        <v>15</v>
      </c>
      <c r="D96" s="11">
        <v>446665.60000000003</v>
      </c>
      <c r="E96" s="11">
        <v>0</v>
      </c>
      <c r="F96" s="11">
        <v>649984</v>
      </c>
      <c r="G96" s="11">
        <v>590200</v>
      </c>
      <c r="H96" s="11">
        <v>446665.60000000003</v>
      </c>
      <c r="I96" s="11">
        <v>1240184</v>
      </c>
    </row>
    <row r="97" spans="1:9" x14ac:dyDescent="0.25">
      <c r="A97" s="10" t="s">
        <v>184</v>
      </c>
      <c r="B97" s="10" t="s">
        <v>177</v>
      </c>
      <c r="C97" s="10" t="s">
        <v>16</v>
      </c>
      <c r="D97" s="11">
        <v>1108716</v>
      </c>
      <c r="E97" s="11">
        <v>0</v>
      </c>
      <c r="F97" s="11">
        <v>1109000</v>
      </c>
      <c r="G97" s="11">
        <v>1142270</v>
      </c>
      <c r="H97" s="11">
        <v>1108716</v>
      </c>
      <c r="I97" s="11">
        <v>2251270</v>
      </c>
    </row>
    <row r="98" spans="1:9" x14ac:dyDescent="0.25">
      <c r="A98" s="10" t="s">
        <v>184</v>
      </c>
      <c r="B98" s="10" t="s">
        <v>177</v>
      </c>
      <c r="C98" s="10" t="s">
        <v>17</v>
      </c>
      <c r="D98" s="11">
        <v>40116</v>
      </c>
      <c r="E98" s="11">
        <v>0</v>
      </c>
      <c r="F98" s="11">
        <v>40000</v>
      </c>
      <c r="G98" s="11">
        <v>40000</v>
      </c>
      <c r="H98" s="11">
        <v>40116</v>
      </c>
      <c r="I98" s="11">
        <v>80000</v>
      </c>
    </row>
    <row r="99" spans="1:9" x14ac:dyDescent="0.25">
      <c r="A99" s="10" t="s">
        <v>184</v>
      </c>
      <c r="B99" s="10" t="s">
        <v>177</v>
      </c>
      <c r="C99" s="10" t="s">
        <v>18</v>
      </c>
      <c r="D99" s="11">
        <v>1002501.4099999999</v>
      </c>
      <c r="E99" s="11">
        <v>6321.5</v>
      </c>
      <c r="F99" s="11">
        <v>1206100</v>
      </c>
      <c r="G99" s="11">
        <v>1436100</v>
      </c>
      <c r="H99" s="11">
        <v>1008822.9099999999</v>
      </c>
      <c r="I99" s="11">
        <v>2642200</v>
      </c>
    </row>
    <row r="100" spans="1:9" x14ac:dyDescent="0.25">
      <c r="A100" s="10" t="s">
        <v>184</v>
      </c>
      <c r="B100" s="10" t="s">
        <v>177</v>
      </c>
      <c r="C100" s="10" t="s">
        <v>19</v>
      </c>
      <c r="D100" s="11">
        <v>496764.22000000009</v>
      </c>
      <c r="E100" s="11">
        <v>1106</v>
      </c>
      <c r="F100" s="11">
        <v>541512</v>
      </c>
      <c r="G100" s="11">
        <v>495450</v>
      </c>
      <c r="H100" s="11">
        <v>497870.22000000009</v>
      </c>
      <c r="I100" s="11">
        <v>1036962</v>
      </c>
    </row>
    <row r="101" spans="1:9" x14ac:dyDescent="0.25">
      <c r="A101" s="10" t="s">
        <v>184</v>
      </c>
      <c r="B101" s="10" t="s">
        <v>177</v>
      </c>
      <c r="C101" s="10" t="s">
        <v>20</v>
      </c>
      <c r="D101" s="11">
        <v>581532.16000000003</v>
      </c>
      <c r="E101" s="11">
        <v>0</v>
      </c>
      <c r="F101" s="11">
        <v>911335</v>
      </c>
      <c r="G101" s="11">
        <v>862293</v>
      </c>
      <c r="H101" s="11">
        <v>581532.16000000003</v>
      </c>
      <c r="I101" s="11">
        <v>1773628</v>
      </c>
    </row>
    <row r="102" spans="1:9" x14ac:dyDescent="0.25">
      <c r="A102" s="10" t="s">
        <v>184</v>
      </c>
      <c r="B102" s="10" t="s">
        <v>177</v>
      </c>
      <c r="C102" s="10" t="s">
        <v>21</v>
      </c>
      <c r="D102" s="11">
        <v>1928068.7600000002</v>
      </c>
      <c r="E102" s="11">
        <v>1512.31</v>
      </c>
      <c r="F102" s="11">
        <v>1988321</v>
      </c>
      <c r="G102" s="11">
        <v>1958039</v>
      </c>
      <c r="H102" s="11">
        <v>1929581.0700000003</v>
      </c>
      <c r="I102" s="11">
        <v>3946360</v>
      </c>
    </row>
    <row r="103" spans="1:9" x14ac:dyDescent="0.25">
      <c r="A103" s="10" t="s">
        <v>184</v>
      </c>
      <c r="B103" s="10" t="s">
        <v>177</v>
      </c>
      <c r="C103" s="10" t="s">
        <v>22</v>
      </c>
      <c r="D103" s="11">
        <v>222323.35999999978</v>
      </c>
      <c r="E103" s="11">
        <v>0</v>
      </c>
      <c r="F103" s="11">
        <v>209314</v>
      </c>
      <c r="G103" s="11">
        <v>215000</v>
      </c>
      <c r="H103" s="11">
        <v>222323.35999999978</v>
      </c>
      <c r="I103" s="11">
        <v>424314</v>
      </c>
    </row>
    <row r="104" spans="1:9" x14ac:dyDescent="0.25">
      <c r="A104" s="10" t="s">
        <v>184</v>
      </c>
      <c r="B104" s="10" t="s">
        <v>177</v>
      </c>
      <c r="C104" s="10" t="s">
        <v>23</v>
      </c>
      <c r="D104" s="11">
        <v>1952366.98</v>
      </c>
      <c r="E104" s="11">
        <v>90184.6</v>
      </c>
      <c r="F104" s="11">
        <v>896700</v>
      </c>
      <c r="G104" s="11">
        <v>1168920</v>
      </c>
      <c r="H104" s="11">
        <v>2042551.58</v>
      </c>
      <c r="I104" s="11">
        <v>2065620</v>
      </c>
    </row>
    <row r="105" spans="1:9" x14ac:dyDescent="0.25">
      <c r="A105" s="10" t="s">
        <v>184</v>
      </c>
      <c r="B105" s="10" t="s">
        <v>177</v>
      </c>
      <c r="C105" s="10" t="s">
        <v>24</v>
      </c>
      <c r="D105" s="11">
        <v>200</v>
      </c>
      <c r="E105" s="11">
        <v>0</v>
      </c>
      <c r="F105" s="11">
        <v>915000</v>
      </c>
      <c r="G105" s="11">
        <v>815000</v>
      </c>
      <c r="H105" s="11">
        <v>200</v>
      </c>
      <c r="I105" s="11">
        <v>1730000</v>
      </c>
    </row>
    <row r="106" spans="1:9" x14ac:dyDescent="0.25">
      <c r="A106" s="10" t="s">
        <v>184</v>
      </c>
      <c r="B106" s="10" t="s">
        <v>177</v>
      </c>
      <c r="C106" s="10" t="s">
        <v>25</v>
      </c>
      <c r="D106" s="11">
        <v>474471.44000000006</v>
      </c>
      <c r="E106" s="11">
        <v>720</v>
      </c>
      <c r="F106" s="11">
        <v>472500</v>
      </c>
      <c r="G106" s="11">
        <v>511200</v>
      </c>
      <c r="H106" s="11">
        <v>475191.44000000006</v>
      </c>
      <c r="I106" s="11">
        <v>983700</v>
      </c>
    </row>
    <row r="107" spans="1:9" x14ac:dyDescent="0.25">
      <c r="A107" s="10" t="s">
        <v>184</v>
      </c>
      <c r="B107" s="10" t="s">
        <v>177</v>
      </c>
      <c r="C107" s="10" t="s">
        <v>26</v>
      </c>
      <c r="D107" s="11">
        <v>839738.61999999965</v>
      </c>
      <c r="E107" s="11">
        <v>52863.67</v>
      </c>
      <c r="F107" s="11">
        <v>720000</v>
      </c>
      <c r="G107" s="11">
        <v>720000</v>
      </c>
      <c r="H107" s="11">
        <v>892602.28999999969</v>
      </c>
      <c r="I107" s="11">
        <v>1440000</v>
      </c>
    </row>
    <row r="108" spans="1:9" x14ac:dyDescent="0.25">
      <c r="A108" s="10" t="s">
        <v>184</v>
      </c>
      <c r="B108" s="10" t="s">
        <v>177</v>
      </c>
      <c r="C108" s="10" t="s">
        <v>27</v>
      </c>
      <c r="D108" s="11">
        <v>247359.84000000005</v>
      </c>
      <c r="E108" s="11">
        <v>0</v>
      </c>
      <c r="F108" s="11">
        <v>247360</v>
      </c>
      <c r="G108" s="11">
        <v>247140</v>
      </c>
      <c r="H108" s="11">
        <v>247359.84000000005</v>
      </c>
      <c r="I108" s="11">
        <v>494500</v>
      </c>
    </row>
    <row r="109" spans="1:9" x14ac:dyDescent="0.25">
      <c r="A109" s="10" t="s">
        <v>184</v>
      </c>
      <c r="B109" s="10" t="s">
        <v>177</v>
      </c>
      <c r="C109" s="10" t="s">
        <v>28</v>
      </c>
      <c r="D109" s="11">
        <v>815230.26000000013</v>
      </c>
      <c r="E109" s="11">
        <v>6709.27</v>
      </c>
      <c r="F109" s="11">
        <v>818077</v>
      </c>
      <c r="G109" s="11">
        <v>1043350</v>
      </c>
      <c r="H109" s="11">
        <v>821939.53000000014</v>
      </c>
      <c r="I109" s="11">
        <v>1861427</v>
      </c>
    </row>
    <row r="110" spans="1:9" x14ac:dyDescent="0.25">
      <c r="A110" s="10" t="s">
        <v>184</v>
      </c>
      <c r="B110" s="10" t="s">
        <v>177</v>
      </c>
      <c r="C110" s="10" t="s">
        <v>29</v>
      </c>
      <c r="D110" s="11">
        <v>100790.34000000004</v>
      </c>
      <c r="E110" s="11">
        <v>594.04999999999995</v>
      </c>
      <c r="F110" s="11">
        <v>112820</v>
      </c>
      <c r="G110" s="11">
        <v>138100</v>
      </c>
      <c r="H110" s="11">
        <v>101384.39000000004</v>
      </c>
      <c r="I110" s="11">
        <v>250920</v>
      </c>
    </row>
    <row r="111" spans="1:9" x14ac:dyDescent="0.25">
      <c r="A111" s="10" t="s">
        <v>184</v>
      </c>
      <c r="B111" s="10" t="s">
        <v>177</v>
      </c>
      <c r="C111" s="10" t="s">
        <v>30</v>
      </c>
      <c r="D111" s="11">
        <v>21204.86</v>
      </c>
      <c r="E111" s="11">
        <v>0</v>
      </c>
      <c r="F111" s="11">
        <v>23000</v>
      </c>
      <c r="G111" s="11">
        <v>15000</v>
      </c>
      <c r="H111" s="11">
        <v>21204.86</v>
      </c>
      <c r="I111" s="11">
        <v>38000</v>
      </c>
    </row>
    <row r="112" spans="1:9" x14ac:dyDescent="0.25">
      <c r="A112" s="10" t="s">
        <v>184</v>
      </c>
      <c r="B112" s="10" t="s">
        <v>177</v>
      </c>
      <c r="C112" s="10" t="s">
        <v>31</v>
      </c>
      <c r="D112" s="11">
        <v>6800</v>
      </c>
      <c r="E112" s="11">
        <v>0</v>
      </c>
      <c r="F112" s="11">
        <v>15700</v>
      </c>
      <c r="G112" s="11">
        <v>6500</v>
      </c>
      <c r="H112" s="11">
        <v>6800</v>
      </c>
      <c r="I112" s="11">
        <v>22200</v>
      </c>
    </row>
    <row r="113" spans="1:9" x14ac:dyDescent="0.25">
      <c r="A113" s="10" t="s">
        <v>184</v>
      </c>
      <c r="B113" s="10" t="s">
        <v>177</v>
      </c>
      <c r="C113" s="10" t="s">
        <v>32</v>
      </c>
      <c r="D113" s="11">
        <v>52612.869999999995</v>
      </c>
      <c r="E113" s="11">
        <v>50</v>
      </c>
      <c r="F113" s="11">
        <v>-3510</v>
      </c>
      <c r="G113" s="11">
        <v>25000</v>
      </c>
      <c r="H113" s="11">
        <v>52662.869999999995</v>
      </c>
      <c r="I113" s="11">
        <v>21490</v>
      </c>
    </row>
    <row r="114" spans="1:9" x14ac:dyDescent="0.25">
      <c r="A114" s="10" t="s">
        <v>184</v>
      </c>
      <c r="B114" s="10" t="s">
        <v>177</v>
      </c>
      <c r="C114" s="10" t="s">
        <v>33</v>
      </c>
      <c r="D114" s="11">
        <v>41387.910000000003</v>
      </c>
      <c r="E114" s="11">
        <v>1160</v>
      </c>
      <c r="F114" s="11">
        <v>34000</v>
      </c>
      <c r="G114" s="11">
        <v>25000</v>
      </c>
      <c r="H114" s="11">
        <v>42547.91</v>
      </c>
      <c r="I114" s="11">
        <v>59000</v>
      </c>
    </row>
    <row r="115" spans="1:9" x14ac:dyDescent="0.25">
      <c r="A115" s="10" t="s">
        <v>184</v>
      </c>
      <c r="B115" s="10" t="s">
        <v>177</v>
      </c>
      <c r="C115" s="10" t="s">
        <v>34</v>
      </c>
      <c r="D115" s="11">
        <v>12105.92</v>
      </c>
      <c r="E115" s="11">
        <v>0</v>
      </c>
      <c r="F115" s="11">
        <v>11459</v>
      </c>
      <c r="G115" s="11">
        <v>24500</v>
      </c>
      <c r="H115" s="11">
        <v>12105.92</v>
      </c>
      <c r="I115" s="11">
        <v>35959</v>
      </c>
    </row>
    <row r="116" spans="1:9" x14ac:dyDescent="0.25">
      <c r="A116" s="10" t="s">
        <v>184</v>
      </c>
      <c r="B116" s="10" t="s">
        <v>177</v>
      </c>
      <c r="C116" s="10" t="s">
        <v>35</v>
      </c>
      <c r="D116" s="11">
        <v>15000.21</v>
      </c>
      <c r="E116" s="11">
        <v>0</v>
      </c>
      <c r="F116" s="11">
        <v>31581</v>
      </c>
      <c r="G116" s="11">
        <v>10000</v>
      </c>
      <c r="H116" s="11">
        <v>15000.21</v>
      </c>
      <c r="I116" s="11">
        <v>41581</v>
      </c>
    </row>
    <row r="117" spans="1:9" x14ac:dyDescent="0.25">
      <c r="A117" s="10" t="s">
        <v>184</v>
      </c>
      <c r="B117" s="10" t="s">
        <v>177</v>
      </c>
      <c r="C117" s="10" t="s">
        <v>36</v>
      </c>
      <c r="D117" s="11">
        <v>33672.65</v>
      </c>
      <c r="E117" s="11">
        <v>0</v>
      </c>
      <c r="F117" s="11">
        <v>21000</v>
      </c>
      <c r="G117" s="11">
        <v>23000</v>
      </c>
      <c r="H117" s="11">
        <v>33672.65</v>
      </c>
      <c r="I117" s="11">
        <v>44000</v>
      </c>
    </row>
    <row r="118" spans="1:9" x14ac:dyDescent="0.25">
      <c r="A118" s="10" t="s">
        <v>184</v>
      </c>
      <c r="B118" s="10" t="s">
        <v>177</v>
      </c>
      <c r="C118" s="10" t="s">
        <v>37</v>
      </c>
      <c r="D118" s="11">
        <v>30364.080000000002</v>
      </c>
      <c r="E118" s="11">
        <v>117</v>
      </c>
      <c r="F118" s="11">
        <v>25000</v>
      </c>
      <c r="G118" s="11">
        <v>23000</v>
      </c>
      <c r="H118" s="11">
        <v>30481.08</v>
      </c>
      <c r="I118" s="11">
        <v>48000</v>
      </c>
    </row>
    <row r="119" spans="1:9" x14ac:dyDescent="0.25">
      <c r="A119" s="10" t="s">
        <v>184</v>
      </c>
      <c r="B119" s="10" t="s">
        <v>177</v>
      </c>
      <c r="C119" s="10" t="s">
        <v>38</v>
      </c>
      <c r="D119" s="11">
        <v>74166</v>
      </c>
      <c r="E119" s="11">
        <v>8580</v>
      </c>
      <c r="F119" s="11">
        <v>112200</v>
      </c>
      <c r="G119" s="11">
        <v>131200</v>
      </c>
      <c r="H119" s="11">
        <v>82746</v>
      </c>
      <c r="I119" s="11">
        <v>243400</v>
      </c>
    </row>
    <row r="120" spans="1:9" x14ac:dyDescent="0.25">
      <c r="A120" s="10" t="s">
        <v>184</v>
      </c>
      <c r="B120" s="10" t="s">
        <v>177</v>
      </c>
      <c r="C120" s="10" t="s">
        <v>39</v>
      </c>
      <c r="D120" s="11">
        <v>7234.3700000000026</v>
      </c>
      <c r="E120" s="11">
        <v>9022.75</v>
      </c>
      <c r="F120" s="11">
        <v>42000</v>
      </c>
      <c r="G120" s="11">
        <v>49000</v>
      </c>
      <c r="H120" s="11">
        <v>16257.120000000003</v>
      </c>
      <c r="I120" s="11">
        <v>91000</v>
      </c>
    </row>
    <row r="121" spans="1:9" x14ac:dyDescent="0.25">
      <c r="A121" s="10" t="s">
        <v>184</v>
      </c>
      <c r="B121" s="10" t="s">
        <v>177</v>
      </c>
      <c r="C121" s="10" t="s">
        <v>40</v>
      </c>
      <c r="D121" s="11">
        <v>334873.92000000004</v>
      </c>
      <c r="E121" s="11">
        <v>80954.789999999994</v>
      </c>
      <c r="F121" s="11">
        <v>378890</v>
      </c>
      <c r="G121" s="11">
        <v>397900</v>
      </c>
      <c r="H121" s="11">
        <v>415828.71</v>
      </c>
      <c r="I121" s="11">
        <v>776790</v>
      </c>
    </row>
    <row r="122" spans="1:9" x14ac:dyDescent="0.25">
      <c r="A122" s="10" t="s">
        <v>184</v>
      </c>
      <c r="B122" s="10" t="s">
        <v>177</v>
      </c>
      <c r="C122" s="10" t="s">
        <v>41</v>
      </c>
      <c r="D122" s="11">
        <v>109104.57</v>
      </c>
      <c r="E122" s="11">
        <v>14413</v>
      </c>
      <c r="F122" s="11">
        <v>103500</v>
      </c>
      <c r="G122" s="11">
        <v>93000</v>
      </c>
      <c r="H122" s="11">
        <v>123517.57</v>
      </c>
      <c r="I122" s="11">
        <v>196500</v>
      </c>
    </row>
    <row r="123" spans="1:9" x14ac:dyDescent="0.25">
      <c r="A123" s="10" t="s">
        <v>184</v>
      </c>
      <c r="B123" s="10" t="s">
        <v>177</v>
      </c>
      <c r="C123" s="10" t="s">
        <v>42</v>
      </c>
      <c r="D123" s="11">
        <v>0</v>
      </c>
      <c r="E123" s="11">
        <v>0</v>
      </c>
      <c r="F123" s="11">
        <v>36000</v>
      </c>
      <c r="G123" s="11">
        <v>5000</v>
      </c>
      <c r="H123" s="11">
        <v>0</v>
      </c>
      <c r="I123" s="11">
        <v>41000</v>
      </c>
    </row>
    <row r="124" spans="1:9" x14ac:dyDescent="0.25">
      <c r="A124" s="10" t="s">
        <v>184</v>
      </c>
      <c r="B124" s="10" t="s">
        <v>177</v>
      </c>
      <c r="C124" s="10" t="s">
        <v>43</v>
      </c>
      <c r="D124" s="11">
        <v>113495.25</v>
      </c>
      <c r="E124" s="11">
        <v>4243.5</v>
      </c>
      <c r="F124" s="11">
        <v>112455</v>
      </c>
      <c r="G124" s="11">
        <v>110000</v>
      </c>
      <c r="H124" s="11">
        <v>117738.75</v>
      </c>
      <c r="I124" s="11">
        <v>222455</v>
      </c>
    </row>
    <row r="125" spans="1:9" x14ac:dyDescent="0.25">
      <c r="A125" s="10" t="s">
        <v>184</v>
      </c>
      <c r="B125" s="10" t="s">
        <v>177</v>
      </c>
      <c r="C125" s="10" t="s">
        <v>44</v>
      </c>
      <c r="D125" s="11">
        <v>595615.24000000046</v>
      </c>
      <c r="E125" s="11">
        <v>20487.52</v>
      </c>
      <c r="F125" s="11">
        <v>624000</v>
      </c>
      <c r="G125" s="11">
        <v>617000</v>
      </c>
      <c r="H125" s="11">
        <v>616102.76000000047</v>
      </c>
      <c r="I125" s="11">
        <v>1241000</v>
      </c>
    </row>
    <row r="126" spans="1:9" x14ac:dyDescent="0.25">
      <c r="A126" s="10" t="s">
        <v>184</v>
      </c>
      <c r="B126" s="10" t="s">
        <v>177</v>
      </c>
      <c r="C126" s="10" t="s">
        <v>45</v>
      </c>
      <c r="D126" s="11">
        <v>229311.21999999997</v>
      </c>
      <c r="E126" s="11">
        <v>5591.5</v>
      </c>
      <c r="F126" s="11">
        <v>221671</v>
      </c>
      <c r="G126" s="11">
        <v>205400</v>
      </c>
      <c r="H126" s="11">
        <v>234902.71999999997</v>
      </c>
      <c r="I126" s="11">
        <v>427071</v>
      </c>
    </row>
    <row r="127" spans="1:9" x14ac:dyDescent="0.25">
      <c r="A127" s="10" t="s">
        <v>184</v>
      </c>
      <c r="B127" s="10" t="s">
        <v>177</v>
      </c>
      <c r="C127" s="10" t="s">
        <v>46</v>
      </c>
      <c r="D127" s="11">
        <v>559155.28</v>
      </c>
      <c r="E127" s="11">
        <v>55804</v>
      </c>
      <c r="F127" s="11">
        <v>541200</v>
      </c>
      <c r="G127" s="11">
        <v>536500</v>
      </c>
      <c r="H127" s="11">
        <v>614959.28</v>
      </c>
      <c r="I127" s="11">
        <v>1077700</v>
      </c>
    </row>
    <row r="128" spans="1:9" x14ac:dyDescent="0.25">
      <c r="A128" s="10" t="s">
        <v>184</v>
      </c>
      <c r="B128" s="10" t="s">
        <v>177</v>
      </c>
      <c r="C128" s="10" t="s">
        <v>47</v>
      </c>
      <c r="D128" s="11">
        <v>1040288.5600000002</v>
      </c>
      <c r="E128" s="11">
        <v>67951.649999999994</v>
      </c>
      <c r="F128" s="11">
        <v>1183700</v>
      </c>
      <c r="G128" s="11">
        <v>1149800</v>
      </c>
      <c r="H128" s="11">
        <v>1108240.2100000002</v>
      </c>
      <c r="I128" s="11">
        <v>2333500</v>
      </c>
    </row>
    <row r="129" spans="1:9" x14ac:dyDescent="0.25">
      <c r="A129" s="10" t="s">
        <v>184</v>
      </c>
      <c r="B129" s="10" t="s">
        <v>177</v>
      </c>
      <c r="C129" s="10" t="s">
        <v>48</v>
      </c>
      <c r="D129" s="11">
        <v>86187.199999999997</v>
      </c>
      <c r="E129" s="11">
        <v>8714</v>
      </c>
      <c r="F129" s="11">
        <v>83350</v>
      </c>
      <c r="G129" s="11">
        <v>95500</v>
      </c>
      <c r="H129" s="11">
        <v>94901.2</v>
      </c>
      <c r="I129" s="11">
        <v>178850</v>
      </c>
    </row>
    <row r="130" spans="1:9" x14ac:dyDescent="0.25">
      <c r="A130" s="10" t="s">
        <v>184</v>
      </c>
      <c r="B130" s="10" t="s">
        <v>177</v>
      </c>
      <c r="C130" s="10" t="s">
        <v>49</v>
      </c>
      <c r="D130" s="11">
        <v>8660.64</v>
      </c>
      <c r="E130" s="11">
        <v>0</v>
      </c>
      <c r="F130" s="11">
        <v>0</v>
      </c>
      <c r="G130" s="11">
        <v>36500</v>
      </c>
      <c r="H130" s="11">
        <v>8660.64</v>
      </c>
      <c r="I130" s="11">
        <v>36500</v>
      </c>
    </row>
    <row r="131" spans="1:9" x14ac:dyDescent="0.25">
      <c r="A131" s="10" t="s">
        <v>184</v>
      </c>
      <c r="B131" s="10" t="s">
        <v>177</v>
      </c>
      <c r="C131" s="10" t="s">
        <v>50</v>
      </c>
      <c r="D131" s="11">
        <v>1734</v>
      </c>
      <c r="E131" s="12"/>
      <c r="F131" s="11">
        <v>0</v>
      </c>
      <c r="G131" s="12"/>
      <c r="H131" s="11">
        <v>1734</v>
      </c>
      <c r="I131" s="11">
        <v>0</v>
      </c>
    </row>
    <row r="132" spans="1:9" x14ac:dyDescent="0.25">
      <c r="A132" s="10" t="s">
        <v>184</v>
      </c>
      <c r="B132" s="10" t="s">
        <v>177</v>
      </c>
      <c r="C132" s="10" t="s">
        <v>51</v>
      </c>
      <c r="D132" s="11">
        <v>0</v>
      </c>
      <c r="E132" s="12"/>
      <c r="F132" s="11">
        <v>1600</v>
      </c>
      <c r="G132" s="12"/>
      <c r="H132" s="11">
        <v>0</v>
      </c>
      <c r="I132" s="11">
        <v>1600</v>
      </c>
    </row>
    <row r="133" spans="1:9" x14ac:dyDescent="0.25">
      <c r="A133" s="10" t="s">
        <v>184</v>
      </c>
      <c r="B133" s="10" t="s">
        <v>177</v>
      </c>
      <c r="C133" s="10" t="s">
        <v>52</v>
      </c>
      <c r="D133" s="11">
        <v>385421.09</v>
      </c>
      <c r="E133" s="11">
        <v>535</v>
      </c>
      <c r="F133" s="11">
        <v>861923</v>
      </c>
      <c r="G133" s="11">
        <v>625500</v>
      </c>
      <c r="H133" s="11">
        <v>385956.09</v>
      </c>
      <c r="I133" s="11">
        <v>1487423</v>
      </c>
    </row>
    <row r="134" spans="1:9" x14ac:dyDescent="0.25">
      <c r="A134" s="10" t="s">
        <v>184</v>
      </c>
      <c r="B134" s="10" t="s">
        <v>177</v>
      </c>
      <c r="C134" s="10" t="s">
        <v>53</v>
      </c>
      <c r="D134" s="11">
        <v>62251.45</v>
      </c>
      <c r="E134" s="11">
        <v>2600</v>
      </c>
      <c r="F134" s="11">
        <v>150000</v>
      </c>
      <c r="G134" s="11">
        <v>160500</v>
      </c>
      <c r="H134" s="11">
        <v>64851.45</v>
      </c>
      <c r="I134" s="11">
        <v>310500</v>
      </c>
    </row>
    <row r="135" spans="1:9" x14ac:dyDescent="0.25">
      <c r="A135" s="10" t="s">
        <v>184</v>
      </c>
      <c r="B135" s="10" t="s">
        <v>177</v>
      </c>
      <c r="C135" s="10" t="s">
        <v>54</v>
      </c>
      <c r="D135" s="11">
        <v>28017.66</v>
      </c>
      <c r="E135" s="11">
        <v>6469</v>
      </c>
      <c r="F135" s="11">
        <v>29100</v>
      </c>
      <c r="G135" s="11">
        <v>0</v>
      </c>
      <c r="H135" s="11">
        <v>34486.660000000003</v>
      </c>
      <c r="I135" s="11">
        <v>29100</v>
      </c>
    </row>
    <row r="136" spans="1:9" x14ac:dyDescent="0.25">
      <c r="A136" s="10" t="s">
        <v>184</v>
      </c>
      <c r="B136" s="10" t="s">
        <v>177</v>
      </c>
      <c r="C136" s="10" t="s">
        <v>55</v>
      </c>
      <c r="D136" s="11">
        <v>131515.33000000002</v>
      </c>
      <c r="E136" s="11">
        <v>26848</v>
      </c>
      <c r="F136" s="11">
        <v>108500</v>
      </c>
      <c r="G136" s="11">
        <v>15038</v>
      </c>
      <c r="H136" s="11">
        <v>158363.33000000002</v>
      </c>
      <c r="I136" s="11">
        <v>123538</v>
      </c>
    </row>
    <row r="137" spans="1:9" x14ac:dyDescent="0.25">
      <c r="A137" s="10" t="s">
        <v>184</v>
      </c>
      <c r="B137" s="10" t="s">
        <v>177</v>
      </c>
      <c r="C137" s="10" t="s">
        <v>56</v>
      </c>
      <c r="D137" s="11">
        <v>26190</v>
      </c>
      <c r="E137" s="11">
        <v>11544</v>
      </c>
      <c r="F137" s="11">
        <v>38000</v>
      </c>
      <c r="G137" s="11">
        <v>0</v>
      </c>
      <c r="H137" s="11">
        <v>37734</v>
      </c>
      <c r="I137" s="11">
        <v>38000</v>
      </c>
    </row>
    <row r="138" spans="1:9" x14ac:dyDescent="0.25">
      <c r="A138" s="10" t="s">
        <v>184</v>
      </c>
      <c r="B138" s="10" t="s">
        <v>177</v>
      </c>
      <c r="C138" s="10" t="s">
        <v>57</v>
      </c>
      <c r="D138" s="11">
        <v>63452.53</v>
      </c>
      <c r="E138" s="11">
        <v>12420.74</v>
      </c>
      <c r="F138" s="11">
        <v>54425</v>
      </c>
      <c r="G138" s="11">
        <v>240625</v>
      </c>
      <c r="H138" s="11">
        <v>75873.27</v>
      </c>
      <c r="I138" s="11">
        <v>295050</v>
      </c>
    </row>
    <row r="139" spans="1:9" x14ac:dyDescent="0.25">
      <c r="A139" s="10" t="s">
        <v>184</v>
      </c>
      <c r="B139" s="10" t="s">
        <v>177</v>
      </c>
      <c r="C139" s="10" t="s">
        <v>58</v>
      </c>
      <c r="D139" s="11">
        <v>0</v>
      </c>
      <c r="E139" s="12"/>
      <c r="F139" s="11">
        <v>2000</v>
      </c>
      <c r="G139" s="12"/>
      <c r="H139" s="11">
        <v>0</v>
      </c>
      <c r="I139" s="11">
        <v>2000</v>
      </c>
    </row>
    <row r="140" spans="1:9" x14ac:dyDescent="0.25">
      <c r="A140" s="10" t="s">
        <v>184</v>
      </c>
      <c r="B140" s="10" t="s">
        <v>177</v>
      </c>
      <c r="C140" s="10" t="s">
        <v>59</v>
      </c>
      <c r="D140" s="11">
        <v>0</v>
      </c>
      <c r="E140" s="12"/>
      <c r="F140" s="11">
        <v>1600</v>
      </c>
      <c r="G140" s="12"/>
      <c r="H140" s="11">
        <v>0</v>
      </c>
      <c r="I140" s="11">
        <v>1600</v>
      </c>
    </row>
    <row r="141" spans="1:9" x14ac:dyDescent="0.25">
      <c r="A141" s="10" t="s">
        <v>184</v>
      </c>
      <c r="B141" s="10" t="s">
        <v>177</v>
      </c>
      <c r="C141" s="10" t="s">
        <v>60</v>
      </c>
      <c r="D141" s="11">
        <v>1591.55</v>
      </c>
      <c r="E141" s="11">
        <v>0</v>
      </c>
      <c r="F141" s="11">
        <v>21500</v>
      </c>
      <c r="G141" s="11">
        <v>21500</v>
      </c>
      <c r="H141" s="11">
        <v>1591.55</v>
      </c>
      <c r="I141" s="11">
        <v>43000</v>
      </c>
    </row>
    <row r="142" spans="1:9" x14ac:dyDescent="0.25">
      <c r="A142" s="10" t="s">
        <v>184</v>
      </c>
      <c r="B142" s="10" t="s">
        <v>177</v>
      </c>
      <c r="C142" s="10" t="s">
        <v>61</v>
      </c>
      <c r="D142" s="11">
        <v>112765.98</v>
      </c>
      <c r="E142" s="11">
        <v>300</v>
      </c>
      <c r="F142" s="11">
        <v>55000</v>
      </c>
      <c r="G142" s="11">
        <v>0</v>
      </c>
      <c r="H142" s="11">
        <v>113065.98</v>
      </c>
      <c r="I142" s="11">
        <v>55000</v>
      </c>
    </row>
    <row r="143" spans="1:9" x14ac:dyDescent="0.25">
      <c r="A143" s="10" t="s">
        <v>1030</v>
      </c>
      <c r="B143" s="10" t="s">
        <v>196</v>
      </c>
      <c r="C143" s="10" t="s">
        <v>62</v>
      </c>
      <c r="D143" s="11">
        <v>206629.33000000048</v>
      </c>
      <c r="E143" s="11">
        <v>2726.6899999999996</v>
      </c>
      <c r="F143" s="11">
        <v>224286</v>
      </c>
      <c r="G143" s="11">
        <v>231716</v>
      </c>
      <c r="H143" s="11">
        <v>209356.02000000048</v>
      </c>
      <c r="I143" s="11">
        <v>456002</v>
      </c>
    </row>
    <row r="144" spans="1:9" x14ac:dyDescent="0.25">
      <c r="A144" s="10" t="s">
        <v>1030</v>
      </c>
      <c r="B144" s="10" t="s">
        <v>196</v>
      </c>
      <c r="C144" s="10" t="s">
        <v>63</v>
      </c>
      <c r="D144" s="11">
        <v>12633441.310000008</v>
      </c>
      <c r="E144" s="11">
        <v>1032670.8500000001</v>
      </c>
      <c r="F144" s="11">
        <v>12459300</v>
      </c>
      <c r="G144" s="11">
        <v>13780022</v>
      </c>
      <c r="H144" s="11">
        <v>13666112.160000008</v>
      </c>
      <c r="I144" s="11">
        <v>26239322</v>
      </c>
    </row>
    <row r="145" spans="1:9" x14ac:dyDescent="0.25">
      <c r="A145" s="10" t="s">
        <v>1030</v>
      </c>
      <c r="B145" s="10" t="s">
        <v>177</v>
      </c>
      <c r="C145" s="10" t="s">
        <v>62</v>
      </c>
      <c r="D145" s="11">
        <v>7616.3900000000722</v>
      </c>
      <c r="E145" s="11">
        <v>0</v>
      </c>
      <c r="F145" s="11">
        <v>0</v>
      </c>
      <c r="G145" s="11">
        <v>50</v>
      </c>
      <c r="H145" s="11">
        <v>7616.3900000000722</v>
      </c>
      <c r="I145" s="11">
        <v>50</v>
      </c>
    </row>
    <row r="146" spans="1:9" x14ac:dyDescent="0.25">
      <c r="A146" s="10" t="s">
        <v>1030</v>
      </c>
      <c r="B146" s="10" t="s">
        <v>177</v>
      </c>
      <c r="C146" s="10" t="s">
        <v>63</v>
      </c>
      <c r="D146" s="11">
        <v>23332727.18</v>
      </c>
      <c r="E146" s="11">
        <v>631787.62</v>
      </c>
      <c r="F146" s="11">
        <v>14057538</v>
      </c>
      <c r="G146" s="11">
        <v>13725988</v>
      </c>
      <c r="H146" s="11">
        <v>23964514.800000001</v>
      </c>
      <c r="I146" s="11">
        <v>27783526</v>
      </c>
    </row>
    <row r="147" spans="1:9" x14ac:dyDescent="0.25">
      <c r="A147" s="10" t="s">
        <v>1031</v>
      </c>
      <c r="B147" s="10" t="s">
        <v>196</v>
      </c>
      <c r="C147" s="10" t="s">
        <v>64</v>
      </c>
      <c r="D147" s="11">
        <v>9687440.8100000117</v>
      </c>
      <c r="E147" s="11">
        <v>275184.08999999997</v>
      </c>
      <c r="F147" s="11">
        <v>9287942</v>
      </c>
      <c r="G147" s="11">
        <v>1473377</v>
      </c>
      <c r="H147" s="11">
        <v>9962624.9000000115</v>
      </c>
      <c r="I147" s="11">
        <v>10761319</v>
      </c>
    </row>
    <row r="148" spans="1:9" x14ac:dyDescent="0.25">
      <c r="A148" s="10" t="s">
        <v>1031</v>
      </c>
      <c r="B148" s="10" t="s">
        <v>177</v>
      </c>
      <c r="C148" s="10" t="s">
        <v>64</v>
      </c>
      <c r="D148" s="11">
        <v>6396761.8899999987</v>
      </c>
      <c r="E148" s="11">
        <v>148509.24</v>
      </c>
      <c r="F148" s="11">
        <v>9262942</v>
      </c>
      <c r="G148" s="11">
        <v>851409</v>
      </c>
      <c r="H148" s="11">
        <v>6545271.129999999</v>
      </c>
      <c r="I148" s="11">
        <v>10114351</v>
      </c>
    </row>
    <row r="149" spans="1:9" x14ac:dyDescent="0.25">
      <c r="A149" s="10" t="s">
        <v>1032</v>
      </c>
      <c r="B149" s="10" t="s">
        <v>196</v>
      </c>
      <c r="C149" s="10" t="s">
        <v>65</v>
      </c>
      <c r="D149" s="11">
        <v>1335001.3900000001</v>
      </c>
      <c r="E149" s="11">
        <v>21582.19</v>
      </c>
      <c r="F149" s="11">
        <v>1421000</v>
      </c>
      <c r="G149" s="11">
        <v>1669065</v>
      </c>
      <c r="H149" s="11">
        <v>1356583.58</v>
      </c>
      <c r="I149" s="11">
        <v>3090065</v>
      </c>
    </row>
    <row r="150" spans="1:9" x14ac:dyDescent="0.25">
      <c r="A150" s="10" t="s">
        <v>1032</v>
      </c>
      <c r="B150" s="10" t="s">
        <v>196</v>
      </c>
      <c r="C150" s="10" t="s">
        <v>66</v>
      </c>
      <c r="D150" s="11">
        <v>1681155.1299999994</v>
      </c>
      <c r="E150" s="11">
        <v>63324.46</v>
      </c>
      <c r="F150" s="11">
        <v>1430000</v>
      </c>
      <c r="G150" s="11">
        <v>1530000</v>
      </c>
      <c r="H150" s="11">
        <v>1744479.5899999994</v>
      </c>
      <c r="I150" s="11">
        <v>2960000</v>
      </c>
    </row>
    <row r="151" spans="1:9" x14ac:dyDescent="0.25">
      <c r="A151" s="10" t="s">
        <v>1032</v>
      </c>
      <c r="B151" s="10" t="s">
        <v>177</v>
      </c>
      <c r="C151" s="10" t="s">
        <v>65</v>
      </c>
      <c r="D151" s="11">
        <v>543821.02000000014</v>
      </c>
      <c r="E151" s="11">
        <v>0</v>
      </c>
      <c r="F151" s="11">
        <v>534500</v>
      </c>
      <c r="G151" s="11">
        <v>1669065</v>
      </c>
      <c r="H151" s="11">
        <v>543821.02000000014</v>
      </c>
      <c r="I151" s="11">
        <v>2203565</v>
      </c>
    </row>
    <row r="152" spans="1:9" x14ac:dyDescent="0.25">
      <c r="A152" s="10" t="s">
        <v>1032</v>
      </c>
      <c r="B152" s="10" t="s">
        <v>177</v>
      </c>
      <c r="C152" s="10" t="s">
        <v>66</v>
      </c>
      <c r="D152" s="11">
        <v>166924.27000000008</v>
      </c>
      <c r="E152" s="11">
        <v>0</v>
      </c>
      <c r="F152" s="11">
        <v>1355000</v>
      </c>
      <c r="G152" s="11">
        <v>1530000</v>
      </c>
      <c r="H152" s="11">
        <v>166924.27000000008</v>
      </c>
      <c r="I152" s="11">
        <v>2885000</v>
      </c>
    </row>
    <row r="153" spans="1:9" x14ac:dyDescent="0.25">
      <c r="A153" s="10" t="s">
        <v>1033</v>
      </c>
      <c r="B153" s="10" t="s">
        <v>196</v>
      </c>
      <c r="C153" s="10" t="s">
        <v>67</v>
      </c>
      <c r="D153" s="11">
        <v>319940.29999999958</v>
      </c>
      <c r="E153" s="11">
        <v>11208.679999999998</v>
      </c>
      <c r="F153" s="11">
        <v>272411</v>
      </c>
      <c r="G153" s="11">
        <v>301517</v>
      </c>
      <c r="H153" s="11">
        <v>331148.97999999957</v>
      </c>
      <c r="I153" s="11">
        <v>573928</v>
      </c>
    </row>
    <row r="154" spans="1:9" x14ac:dyDescent="0.25">
      <c r="A154" s="10" t="s">
        <v>1033</v>
      </c>
      <c r="B154" s="10" t="s">
        <v>196</v>
      </c>
      <c r="C154" s="10" t="s">
        <v>68</v>
      </c>
      <c r="D154" s="11">
        <v>297555.90000000014</v>
      </c>
      <c r="E154" s="11">
        <v>3770.4800000000005</v>
      </c>
      <c r="F154" s="11">
        <v>273420</v>
      </c>
      <c r="G154" s="11">
        <v>204643</v>
      </c>
      <c r="H154" s="11">
        <v>301326.38000000012</v>
      </c>
      <c r="I154" s="11">
        <v>478063</v>
      </c>
    </row>
    <row r="155" spans="1:9" x14ac:dyDescent="0.25">
      <c r="A155" s="10" t="s">
        <v>1033</v>
      </c>
      <c r="B155" s="10" t="s">
        <v>196</v>
      </c>
      <c r="C155" s="10" t="s">
        <v>69</v>
      </c>
      <c r="D155" s="11">
        <v>409638.25000000081</v>
      </c>
      <c r="E155" s="11">
        <v>13871.3</v>
      </c>
      <c r="F155" s="11">
        <v>364349</v>
      </c>
      <c r="G155" s="11">
        <v>333764</v>
      </c>
      <c r="H155" s="11">
        <v>423509.5500000008</v>
      </c>
      <c r="I155" s="11">
        <v>698113</v>
      </c>
    </row>
    <row r="156" spans="1:9" x14ac:dyDescent="0.25">
      <c r="A156" s="10" t="s">
        <v>1033</v>
      </c>
      <c r="B156" s="10" t="s">
        <v>177</v>
      </c>
      <c r="C156" s="10" t="s">
        <v>67</v>
      </c>
      <c r="D156" s="11">
        <v>115733.93999999999</v>
      </c>
      <c r="E156" s="11">
        <v>0</v>
      </c>
      <c r="F156" s="11">
        <v>776576</v>
      </c>
      <c r="G156" s="11">
        <v>805552</v>
      </c>
      <c r="H156" s="11">
        <v>115733.93999999999</v>
      </c>
      <c r="I156" s="11">
        <v>1582128</v>
      </c>
    </row>
    <row r="157" spans="1:9" x14ac:dyDescent="0.25">
      <c r="A157" s="10" t="s">
        <v>1033</v>
      </c>
      <c r="B157" s="10" t="s">
        <v>177</v>
      </c>
      <c r="C157" s="10" t="s">
        <v>68</v>
      </c>
      <c r="D157" s="11">
        <v>64399</v>
      </c>
      <c r="E157" s="11">
        <v>0</v>
      </c>
      <c r="F157" s="11">
        <v>105294</v>
      </c>
      <c r="G157" s="11">
        <v>109816</v>
      </c>
      <c r="H157" s="11">
        <v>64399</v>
      </c>
      <c r="I157" s="11">
        <v>215110</v>
      </c>
    </row>
    <row r="158" spans="1:9" x14ac:dyDescent="0.25">
      <c r="A158" s="10" t="s">
        <v>1033</v>
      </c>
      <c r="B158" s="10" t="s">
        <v>177</v>
      </c>
      <c r="C158" s="10" t="s">
        <v>69</v>
      </c>
      <c r="D158" s="11">
        <v>14330.24</v>
      </c>
      <c r="E158" s="11">
        <v>0</v>
      </c>
      <c r="F158" s="11">
        <v>15000</v>
      </c>
      <c r="G158" s="11">
        <v>11000</v>
      </c>
      <c r="H158" s="11">
        <v>14330.24</v>
      </c>
      <c r="I158" s="11">
        <v>26000</v>
      </c>
    </row>
    <row r="159" spans="1:9" x14ac:dyDescent="0.25">
      <c r="A159" s="10" t="s">
        <v>1034</v>
      </c>
      <c r="B159" s="10" t="s">
        <v>196</v>
      </c>
      <c r="C159" s="10" t="s">
        <v>70</v>
      </c>
      <c r="D159" s="11">
        <v>2144144.67</v>
      </c>
      <c r="E159" s="11">
        <v>1500</v>
      </c>
      <c r="F159" s="11">
        <v>1439204</v>
      </c>
      <c r="G159" s="11">
        <v>2289497</v>
      </c>
      <c r="H159" s="11">
        <v>2145644.67</v>
      </c>
      <c r="I159" s="11">
        <v>3728701</v>
      </c>
    </row>
    <row r="160" spans="1:9" x14ac:dyDescent="0.25">
      <c r="A160" s="10" t="s">
        <v>1034</v>
      </c>
      <c r="B160" s="10" t="s">
        <v>196</v>
      </c>
      <c r="C160" s="10" t="s">
        <v>1008</v>
      </c>
      <c r="D160" s="11">
        <v>2500</v>
      </c>
      <c r="E160" s="12"/>
      <c r="F160" s="11">
        <v>0</v>
      </c>
      <c r="G160" s="12"/>
      <c r="H160" s="11">
        <v>2500</v>
      </c>
      <c r="I160" s="11">
        <v>0</v>
      </c>
    </row>
    <row r="161" spans="1:9" x14ac:dyDescent="0.25">
      <c r="A161" s="10" t="s">
        <v>1034</v>
      </c>
      <c r="B161" s="10" t="s">
        <v>177</v>
      </c>
      <c r="C161" s="10" t="s">
        <v>70</v>
      </c>
      <c r="D161" s="11">
        <v>1684932</v>
      </c>
      <c r="E161" s="11">
        <v>0</v>
      </c>
      <c r="F161" s="11">
        <v>1655000</v>
      </c>
      <c r="G161" s="11">
        <v>2289497</v>
      </c>
      <c r="H161" s="11">
        <v>1684932</v>
      </c>
      <c r="I161" s="11">
        <v>3944497</v>
      </c>
    </row>
    <row r="162" spans="1:9" x14ac:dyDescent="0.25">
      <c r="A162" s="10" t="s">
        <v>1035</v>
      </c>
      <c r="B162" s="10" t="s">
        <v>196</v>
      </c>
      <c r="C162" s="10" t="s">
        <v>71</v>
      </c>
      <c r="D162" s="11">
        <v>803227.9600000002</v>
      </c>
      <c r="E162" s="11">
        <v>0</v>
      </c>
      <c r="F162" s="11">
        <v>1301000</v>
      </c>
      <c r="G162" s="11">
        <v>1033195</v>
      </c>
      <c r="H162" s="11">
        <v>803227.9600000002</v>
      </c>
      <c r="I162" s="11">
        <v>2334195</v>
      </c>
    </row>
    <row r="163" spans="1:9" x14ac:dyDescent="0.25">
      <c r="A163" s="10" t="s">
        <v>1035</v>
      </c>
      <c r="B163" s="10" t="s">
        <v>177</v>
      </c>
      <c r="C163" s="10" t="s">
        <v>71</v>
      </c>
      <c r="D163" s="11">
        <v>1146269.5899999999</v>
      </c>
      <c r="E163" s="11">
        <v>0</v>
      </c>
      <c r="F163" s="11">
        <v>961000</v>
      </c>
      <c r="G163" s="11">
        <v>980500</v>
      </c>
      <c r="H163" s="11">
        <v>1146269.5899999999</v>
      </c>
      <c r="I163" s="11">
        <v>1941500</v>
      </c>
    </row>
    <row r="164" spans="1:9" x14ac:dyDescent="0.25">
      <c r="A164" s="10" t="s">
        <v>1036</v>
      </c>
      <c r="B164" s="10" t="s">
        <v>196</v>
      </c>
      <c r="C164" s="10" t="s">
        <v>72</v>
      </c>
      <c r="D164" s="11">
        <v>1244864.3900000008</v>
      </c>
      <c r="E164" s="11">
        <v>39642.44</v>
      </c>
      <c r="F164" s="11">
        <v>1338870</v>
      </c>
      <c r="G164" s="11">
        <v>1314755</v>
      </c>
      <c r="H164" s="11">
        <v>1284506.8300000008</v>
      </c>
      <c r="I164" s="11">
        <v>2653625</v>
      </c>
    </row>
    <row r="165" spans="1:9" x14ac:dyDescent="0.25">
      <c r="A165" s="10" t="s">
        <v>1036</v>
      </c>
      <c r="B165" s="10" t="s">
        <v>196</v>
      </c>
      <c r="C165" s="10" t="s">
        <v>73</v>
      </c>
      <c r="D165" s="11">
        <v>703510.19999999972</v>
      </c>
      <c r="E165" s="11">
        <v>26822.739999999998</v>
      </c>
      <c r="F165" s="11">
        <v>772478</v>
      </c>
      <c r="G165" s="11">
        <v>715482</v>
      </c>
      <c r="H165" s="11">
        <v>730332.93999999971</v>
      </c>
      <c r="I165" s="11">
        <v>1487960</v>
      </c>
    </row>
    <row r="166" spans="1:9" x14ac:dyDescent="0.25">
      <c r="A166" s="10" t="s">
        <v>1036</v>
      </c>
      <c r="B166" s="10" t="s">
        <v>196</v>
      </c>
      <c r="C166" s="10" t="s">
        <v>74</v>
      </c>
      <c r="D166" s="11">
        <v>3857643.3000000012</v>
      </c>
      <c r="E166" s="11">
        <v>34643.640000000007</v>
      </c>
      <c r="F166" s="11">
        <v>716974</v>
      </c>
      <c r="G166" s="11">
        <v>721266</v>
      </c>
      <c r="H166" s="11">
        <v>3892286.9400000013</v>
      </c>
      <c r="I166" s="11">
        <v>1438240</v>
      </c>
    </row>
    <row r="167" spans="1:9" x14ac:dyDescent="0.25">
      <c r="A167" s="10" t="s">
        <v>1036</v>
      </c>
      <c r="B167" s="10" t="s">
        <v>196</v>
      </c>
      <c r="C167" s="10" t="s">
        <v>1009</v>
      </c>
      <c r="D167" s="11">
        <v>205515.96000000014</v>
      </c>
      <c r="E167" s="11">
        <v>10677.050000000003</v>
      </c>
      <c r="F167" s="11">
        <v>227070</v>
      </c>
      <c r="G167" s="11">
        <v>253535</v>
      </c>
      <c r="H167" s="11">
        <v>216193.01000000013</v>
      </c>
      <c r="I167" s="11">
        <v>480605</v>
      </c>
    </row>
    <row r="168" spans="1:9" x14ac:dyDescent="0.25">
      <c r="A168" s="10" t="s">
        <v>1036</v>
      </c>
      <c r="B168" s="10" t="s">
        <v>196</v>
      </c>
      <c r="C168" s="10" t="s">
        <v>75</v>
      </c>
      <c r="D168" s="11">
        <v>380809.77999999921</v>
      </c>
      <c r="E168" s="11">
        <v>9783.9899999999961</v>
      </c>
      <c r="F168" s="11">
        <v>433955</v>
      </c>
      <c r="G168" s="11">
        <v>481567</v>
      </c>
      <c r="H168" s="11">
        <v>390593.7699999992</v>
      </c>
      <c r="I168" s="11">
        <v>915522</v>
      </c>
    </row>
    <row r="169" spans="1:9" x14ac:dyDescent="0.25">
      <c r="A169" s="10" t="s">
        <v>1036</v>
      </c>
      <c r="B169" s="10" t="s">
        <v>196</v>
      </c>
      <c r="C169" s="10" t="s">
        <v>76</v>
      </c>
      <c r="D169" s="11">
        <v>667934.25999999943</v>
      </c>
      <c r="E169" s="11">
        <v>22465.11</v>
      </c>
      <c r="F169" s="11">
        <v>813841</v>
      </c>
      <c r="G169" s="11">
        <v>804683</v>
      </c>
      <c r="H169" s="11">
        <v>690399.36999999941</v>
      </c>
      <c r="I169" s="11">
        <v>1618524</v>
      </c>
    </row>
    <row r="170" spans="1:9" x14ac:dyDescent="0.25">
      <c r="A170" s="10" t="s">
        <v>1036</v>
      </c>
      <c r="B170" s="10" t="s">
        <v>196</v>
      </c>
      <c r="C170" s="10" t="s">
        <v>77</v>
      </c>
      <c r="D170" s="11">
        <v>643714.8000000004</v>
      </c>
      <c r="E170" s="11">
        <v>22376.78</v>
      </c>
      <c r="F170" s="11">
        <v>679461</v>
      </c>
      <c r="G170" s="11">
        <v>577534</v>
      </c>
      <c r="H170" s="11">
        <v>666091.58000000042</v>
      </c>
      <c r="I170" s="11">
        <v>1256995</v>
      </c>
    </row>
    <row r="171" spans="1:9" x14ac:dyDescent="0.25">
      <c r="A171" s="10" t="s">
        <v>1036</v>
      </c>
      <c r="B171" s="10" t="s">
        <v>177</v>
      </c>
      <c r="C171" s="10" t="s">
        <v>72</v>
      </c>
      <c r="D171" s="11">
        <v>1551046.7100000004</v>
      </c>
      <c r="E171" s="11">
        <v>93950.87000000001</v>
      </c>
      <c r="F171" s="11">
        <v>1488200</v>
      </c>
      <c r="G171" s="11">
        <v>1522000</v>
      </c>
      <c r="H171" s="11">
        <v>1644997.5800000005</v>
      </c>
      <c r="I171" s="11">
        <v>3010200</v>
      </c>
    </row>
    <row r="172" spans="1:9" x14ac:dyDescent="0.25">
      <c r="A172" s="10" t="s">
        <v>1036</v>
      </c>
      <c r="B172" s="10" t="s">
        <v>177</v>
      </c>
      <c r="C172" s="10" t="s">
        <v>73</v>
      </c>
      <c r="D172" s="11">
        <v>669391.02</v>
      </c>
      <c r="E172" s="11">
        <v>32692.9</v>
      </c>
      <c r="F172" s="11">
        <v>695500</v>
      </c>
      <c r="G172" s="11">
        <v>706440</v>
      </c>
      <c r="H172" s="11">
        <v>702083.92</v>
      </c>
      <c r="I172" s="11">
        <v>1401940</v>
      </c>
    </row>
    <row r="173" spans="1:9" x14ac:dyDescent="0.25">
      <c r="A173" s="10" t="s">
        <v>1036</v>
      </c>
      <c r="B173" s="10" t="s">
        <v>177</v>
      </c>
      <c r="C173" s="10" t="s">
        <v>74</v>
      </c>
      <c r="D173" s="11">
        <v>3786258.6099999985</v>
      </c>
      <c r="E173" s="11">
        <v>0</v>
      </c>
      <c r="F173" s="11">
        <v>716974</v>
      </c>
      <c r="G173" s="11">
        <v>822001</v>
      </c>
      <c r="H173" s="11">
        <v>3786258.6099999985</v>
      </c>
      <c r="I173" s="11">
        <v>1538975</v>
      </c>
    </row>
    <row r="174" spans="1:9" x14ac:dyDescent="0.25">
      <c r="A174" s="10" t="s">
        <v>1036</v>
      </c>
      <c r="B174" s="10" t="s">
        <v>177</v>
      </c>
      <c r="C174" s="10" t="s">
        <v>75</v>
      </c>
      <c r="D174" s="11">
        <v>7199.329999999999</v>
      </c>
      <c r="E174" s="11">
        <v>0</v>
      </c>
      <c r="F174" s="11">
        <v>105000</v>
      </c>
      <c r="G174" s="11">
        <v>155000</v>
      </c>
      <c r="H174" s="11">
        <v>7199.329999999999</v>
      </c>
      <c r="I174" s="11">
        <v>260000</v>
      </c>
    </row>
    <row r="175" spans="1:9" x14ac:dyDescent="0.25">
      <c r="A175" s="10" t="s">
        <v>1036</v>
      </c>
      <c r="B175" s="10" t="s">
        <v>177</v>
      </c>
      <c r="C175" s="10" t="s">
        <v>76</v>
      </c>
      <c r="D175" s="11">
        <v>712549.42</v>
      </c>
      <c r="E175" s="11">
        <v>48517</v>
      </c>
      <c r="F175" s="11">
        <v>569750</v>
      </c>
      <c r="G175" s="11">
        <v>656518</v>
      </c>
      <c r="H175" s="11">
        <v>761066.42</v>
      </c>
      <c r="I175" s="11">
        <v>1226268</v>
      </c>
    </row>
    <row r="176" spans="1:9" x14ac:dyDescent="0.25">
      <c r="A176" s="10" t="s">
        <v>1036</v>
      </c>
      <c r="B176" s="10" t="s">
        <v>177</v>
      </c>
      <c r="C176" s="10" t="s">
        <v>77</v>
      </c>
      <c r="D176" s="11">
        <v>707078.55999999994</v>
      </c>
      <c r="E176" s="11">
        <v>38062.5</v>
      </c>
      <c r="F176" s="11">
        <v>929750</v>
      </c>
      <c r="G176" s="11">
        <v>818515</v>
      </c>
      <c r="H176" s="11">
        <v>745141.05999999994</v>
      </c>
      <c r="I176" s="11">
        <v>1748265</v>
      </c>
    </row>
    <row r="177" spans="1:9" x14ac:dyDescent="0.25">
      <c r="A177" s="10" t="s">
        <v>1037</v>
      </c>
      <c r="B177" s="10" t="s">
        <v>196</v>
      </c>
      <c r="C177" s="10" t="s">
        <v>78</v>
      </c>
      <c r="D177" s="11">
        <v>-47264.000000000226</v>
      </c>
      <c r="E177" s="11">
        <v>126810.80999999998</v>
      </c>
      <c r="F177" s="11">
        <v>395586</v>
      </c>
      <c r="G177" s="11">
        <v>713965</v>
      </c>
      <c r="H177" s="11">
        <v>79546.809999999765</v>
      </c>
      <c r="I177" s="11">
        <v>1109551</v>
      </c>
    </row>
    <row r="178" spans="1:9" x14ac:dyDescent="0.25">
      <c r="A178" s="10" t="s">
        <v>1037</v>
      </c>
      <c r="B178" s="10" t="s">
        <v>196</v>
      </c>
      <c r="C178" s="10" t="s">
        <v>79</v>
      </c>
      <c r="D178" s="11">
        <v>0</v>
      </c>
      <c r="E178" s="12"/>
      <c r="F178" s="11">
        <v>0</v>
      </c>
      <c r="G178" s="12"/>
      <c r="H178" s="11">
        <v>0</v>
      </c>
      <c r="I178" s="11">
        <v>0</v>
      </c>
    </row>
    <row r="179" spans="1:9" x14ac:dyDescent="0.25">
      <c r="A179" s="10" t="s">
        <v>1037</v>
      </c>
      <c r="B179" s="10" t="s">
        <v>196</v>
      </c>
      <c r="C179" s="10" t="s">
        <v>80</v>
      </c>
      <c r="D179" s="11">
        <v>84599.300000000119</v>
      </c>
      <c r="E179" s="11">
        <v>0</v>
      </c>
      <c r="F179" s="11">
        <v>93984</v>
      </c>
      <c r="G179" s="11">
        <v>92331</v>
      </c>
      <c r="H179" s="11">
        <v>84599.300000000119</v>
      </c>
      <c r="I179" s="11">
        <v>186315</v>
      </c>
    </row>
    <row r="180" spans="1:9" x14ac:dyDescent="0.25">
      <c r="A180" s="10" t="s">
        <v>1037</v>
      </c>
      <c r="B180" s="10" t="s">
        <v>196</v>
      </c>
      <c r="C180" s="10" t="s">
        <v>81</v>
      </c>
      <c r="D180" s="11">
        <v>43.999999999999986</v>
      </c>
      <c r="E180" s="12"/>
      <c r="F180" s="11">
        <v>0</v>
      </c>
      <c r="G180" s="12"/>
      <c r="H180" s="11">
        <v>43.999999999999986</v>
      </c>
      <c r="I180" s="11">
        <v>0</v>
      </c>
    </row>
    <row r="181" spans="1:9" x14ac:dyDescent="0.25">
      <c r="A181" s="10" t="s">
        <v>1037</v>
      </c>
      <c r="B181" s="10" t="s">
        <v>196</v>
      </c>
      <c r="C181" s="10" t="s">
        <v>82</v>
      </c>
      <c r="D181" s="11">
        <v>102456.74000000002</v>
      </c>
      <c r="E181" s="12"/>
      <c r="F181" s="11">
        <v>38165</v>
      </c>
      <c r="G181" s="12"/>
      <c r="H181" s="11">
        <v>102456.74000000002</v>
      </c>
      <c r="I181" s="11">
        <v>38165</v>
      </c>
    </row>
    <row r="182" spans="1:9" x14ac:dyDescent="0.25">
      <c r="A182" s="10" t="s">
        <v>1037</v>
      </c>
      <c r="B182" s="10" t="s">
        <v>196</v>
      </c>
      <c r="C182" s="10" t="s">
        <v>83</v>
      </c>
      <c r="D182" s="11">
        <v>244040.1399999999</v>
      </c>
      <c r="E182" s="11">
        <v>0</v>
      </c>
      <c r="F182" s="11">
        <v>256995</v>
      </c>
      <c r="G182" s="11">
        <v>29458</v>
      </c>
      <c r="H182" s="11">
        <v>244040.1399999999</v>
      </c>
      <c r="I182" s="11">
        <v>286453</v>
      </c>
    </row>
    <row r="183" spans="1:9" x14ac:dyDescent="0.25">
      <c r="A183" s="10" t="s">
        <v>1037</v>
      </c>
      <c r="B183" s="10" t="s">
        <v>196</v>
      </c>
      <c r="C183" s="10" t="s">
        <v>84</v>
      </c>
      <c r="D183" s="11">
        <v>43813.950000000135</v>
      </c>
      <c r="E183" s="11">
        <v>23.36</v>
      </c>
      <c r="F183" s="11">
        <v>29863</v>
      </c>
      <c r="G183" s="11">
        <v>5980</v>
      </c>
      <c r="H183" s="11">
        <v>43837.310000000136</v>
      </c>
      <c r="I183" s="11">
        <v>35843</v>
      </c>
    </row>
    <row r="184" spans="1:9" x14ac:dyDescent="0.25">
      <c r="A184" s="10" t="s">
        <v>1037</v>
      </c>
      <c r="B184" s="10" t="s">
        <v>196</v>
      </c>
      <c r="C184" s="10" t="s">
        <v>85</v>
      </c>
      <c r="D184" s="11">
        <v>395056.58999999991</v>
      </c>
      <c r="E184" s="11">
        <v>248.81</v>
      </c>
      <c r="F184" s="11">
        <v>378490</v>
      </c>
      <c r="G184" s="11">
        <v>361273</v>
      </c>
      <c r="H184" s="11">
        <v>395305.39999999991</v>
      </c>
      <c r="I184" s="11">
        <v>739763</v>
      </c>
    </row>
    <row r="185" spans="1:9" x14ac:dyDescent="0.25">
      <c r="A185" s="10" t="s">
        <v>1037</v>
      </c>
      <c r="B185" s="10" t="s">
        <v>196</v>
      </c>
      <c r="C185" s="10" t="s">
        <v>86</v>
      </c>
      <c r="D185" s="11">
        <v>13770.59</v>
      </c>
      <c r="E185" s="12"/>
      <c r="F185" s="11">
        <v>10857</v>
      </c>
      <c r="G185" s="12"/>
      <c r="H185" s="11">
        <v>13770.59</v>
      </c>
      <c r="I185" s="11">
        <v>10857</v>
      </c>
    </row>
    <row r="186" spans="1:9" x14ac:dyDescent="0.25">
      <c r="A186" s="10" t="s">
        <v>1037</v>
      </c>
      <c r="B186" s="10" t="s">
        <v>196</v>
      </c>
      <c r="C186" s="10" t="s">
        <v>87</v>
      </c>
      <c r="D186" s="11">
        <v>567.48</v>
      </c>
      <c r="E186" s="12"/>
      <c r="F186" s="11">
        <v>30000</v>
      </c>
      <c r="G186" s="12"/>
      <c r="H186" s="11">
        <v>567.48</v>
      </c>
      <c r="I186" s="11">
        <v>30000</v>
      </c>
    </row>
    <row r="187" spans="1:9" x14ac:dyDescent="0.25">
      <c r="A187" s="10" t="s">
        <v>1037</v>
      </c>
      <c r="B187" s="10" t="s">
        <v>196</v>
      </c>
      <c r="C187" s="10" t="s">
        <v>88</v>
      </c>
      <c r="D187" s="12"/>
      <c r="E187" s="11">
        <v>0</v>
      </c>
      <c r="F187" s="12"/>
      <c r="G187" s="11">
        <v>45000</v>
      </c>
      <c r="H187" s="11">
        <v>0</v>
      </c>
      <c r="I187" s="11">
        <v>45000</v>
      </c>
    </row>
    <row r="188" spans="1:9" x14ac:dyDescent="0.25">
      <c r="A188" s="10" t="s">
        <v>1037</v>
      </c>
      <c r="B188" s="10" t="s">
        <v>196</v>
      </c>
      <c r="C188" s="10" t="s">
        <v>89</v>
      </c>
      <c r="D188" s="11">
        <v>124988.26999999987</v>
      </c>
      <c r="E188" s="12"/>
      <c r="F188" s="11">
        <v>69096</v>
      </c>
      <c r="G188" s="12"/>
      <c r="H188" s="11">
        <v>124988.26999999987</v>
      </c>
      <c r="I188" s="11">
        <v>69096</v>
      </c>
    </row>
    <row r="189" spans="1:9" x14ac:dyDescent="0.25">
      <c r="A189" s="10" t="s">
        <v>1037</v>
      </c>
      <c r="B189" s="10" t="s">
        <v>196</v>
      </c>
      <c r="C189" s="10" t="s">
        <v>90</v>
      </c>
      <c r="D189" s="11">
        <v>7841.9700000000012</v>
      </c>
      <c r="E189" s="12"/>
      <c r="F189" s="11">
        <v>79450</v>
      </c>
      <c r="G189" s="12"/>
      <c r="H189" s="11">
        <v>7841.9700000000012</v>
      </c>
      <c r="I189" s="11">
        <v>79450</v>
      </c>
    </row>
    <row r="190" spans="1:9" x14ac:dyDescent="0.25">
      <c r="A190" s="10" t="s">
        <v>1037</v>
      </c>
      <c r="B190" s="10" t="s">
        <v>196</v>
      </c>
      <c r="C190" s="10" t="s">
        <v>91</v>
      </c>
      <c r="D190" s="12"/>
      <c r="E190" s="11">
        <v>0</v>
      </c>
      <c r="F190" s="12"/>
      <c r="G190" s="11">
        <v>137000</v>
      </c>
      <c r="H190" s="11">
        <v>0</v>
      </c>
      <c r="I190" s="11">
        <v>137000</v>
      </c>
    </row>
    <row r="191" spans="1:9" x14ac:dyDescent="0.25">
      <c r="A191" s="10" t="s">
        <v>1037</v>
      </c>
      <c r="B191" s="10" t="s">
        <v>196</v>
      </c>
      <c r="C191" s="10" t="s">
        <v>92</v>
      </c>
      <c r="D191" s="11">
        <v>66084.98000000001</v>
      </c>
      <c r="E191" s="12"/>
      <c r="F191" s="11">
        <v>26278</v>
      </c>
      <c r="G191" s="12"/>
      <c r="H191" s="11">
        <v>66084.98000000001</v>
      </c>
      <c r="I191" s="11">
        <v>26278</v>
      </c>
    </row>
    <row r="192" spans="1:9" x14ac:dyDescent="0.25">
      <c r="A192" s="10" t="s">
        <v>1037</v>
      </c>
      <c r="B192" s="10" t="s">
        <v>196</v>
      </c>
      <c r="C192" s="10" t="s">
        <v>93</v>
      </c>
      <c r="D192" s="11">
        <v>142377.60000000001</v>
      </c>
      <c r="E192" s="12"/>
      <c r="F192" s="11">
        <v>0</v>
      </c>
      <c r="G192" s="12"/>
      <c r="H192" s="11">
        <v>142377.60000000001</v>
      </c>
      <c r="I192" s="11">
        <v>0</v>
      </c>
    </row>
    <row r="193" spans="1:9" x14ac:dyDescent="0.25">
      <c r="A193" s="10" t="s">
        <v>1037</v>
      </c>
      <c r="B193" s="10" t="s">
        <v>196</v>
      </c>
      <c r="C193" s="10" t="s">
        <v>94</v>
      </c>
      <c r="D193" s="12"/>
      <c r="E193" s="11">
        <v>0</v>
      </c>
      <c r="F193" s="12"/>
      <c r="G193" s="11">
        <v>60000</v>
      </c>
      <c r="H193" s="11">
        <v>0</v>
      </c>
      <c r="I193" s="11">
        <v>60000</v>
      </c>
    </row>
    <row r="194" spans="1:9" x14ac:dyDescent="0.25">
      <c r="A194" s="10" t="s">
        <v>1037</v>
      </c>
      <c r="B194" s="10" t="s">
        <v>196</v>
      </c>
      <c r="C194" s="10" t="s">
        <v>95</v>
      </c>
      <c r="D194" s="11">
        <v>52851.209999999977</v>
      </c>
      <c r="E194" s="12"/>
      <c r="F194" s="11">
        <v>87900</v>
      </c>
      <c r="G194" s="12"/>
      <c r="H194" s="11">
        <v>52851.209999999977</v>
      </c>
      <c r="I194" s="11">
        <v>87900</v>
      </c>
    </row>
    <row r="195" spans="1:9" x14ac:dyDescent="0.25">
      <c r="A195" s="10" t="s">
        <v>1037</v>
      </c>
      <c r="B195" s="10" t="s">
        <v>196</v>
      </c>
      <c r="C195" s="10" t="s">
        <v>96</v>
      </c>
      <c r="D195" s="11">
        <v>4416.0699999999979</v>
      </c>
      <c r="E195" s="12"/>
      <c r="F195" s="11">
        <v>123446</v>
      </c>
      <c r="G195" s="12"/>
      <c r="H195" s="11">
        <v>4416.0699999999979</v>
      </c>
      <c r="I195" s="11">
        <v>123446</v>
      </c>
    </row>
    <row r="196" spans="1:9" x14ac:dyDescent="0.25">
      <c r="A196" s="10" t="s">
        <v>1037</v>
      </c>
      <c r="B196" s="10" t="s">
        <v>196</v>
      </c>
      <c r="C196" s="10" t="s">
        <v>97</v>
      </c>
      <c r="D196" s="11">
        <v>772.81999999999994</v>
      </c>
      <c r="E196" s="12"/>
      <c r="F196" s="11">
        <v>41585</v>
      </c>
      <c r="G196" s="12"/>
      <c r="H196" s="11">
        <v>772.81999999999994</v>
      </c>
      <c r="I196" s="11">
        <v>41585</v>
      </c>
    </row>
    <row r="197" spans="1:9" x14ac:dyDescent="0.25">
      <c r="A197" s="10" t="s">
        <v>1037</v>
      </c>
      <c r="B197" s="10" t="s">
        <v>196</v>
      </c>
      <c r="C197" s="10" t="s">
        <v>98</v>
      </c>
      <c r="D197" s="12"/>
      <c r="E197" s="11">
        <v>0</v>
      </c>
      <c r="F197" s="12"/>
      <c r="G197" s="11">
        <v>203049</v>
      </c>
      <c r="H197" s="11">
        <v>0</v>
      </c>
      <c r="I197" s="11">
        <v>203049</v>
      </c>
    </row>
    <row r="198" spans="1:9" x14ac:dyDescent="0.25">
      <c r="A198" s="10" t="s">
        <v>1037</v>
      </c>
      <c r="B198" s="10" t="s">
        <v>196</v>
      </c>
      <c r="C198" s="10" t="s">
        <v>99</v>
      </c>
      <c r="D198" s="11">
        <v>19506.129999999997</v>
      </c>
      <c r="E198" s="12"/>
      <c r="F198" s="11">
        <v>19506</v>
      </c>
      <c r="G198" s="12"/>
      <c r="H198" s="11">
        <v>19506.129999999997</v>
      </c>
      <c r="I198" s="11">
        <v>19506</v>
      </c>
    </row>
    <row r="199" spans="1:9" x14ac:dyDescent="0.25">
      <c r="A199" s="10" t="s">
        <v>1037</v>
      </c>
      <c r="B199" s="10" t="s">
        <v>196</v>
      </c>
      <c r="C199" s="10" t="s">
        <v>100</v>
      </c>
      <c r="D199" s="11">
        <v>63537.82999999998</v>
      </c>
      <c r="E199" s="12"/>
      <c r="F199" s="11">
        <v>50000</v>
      </c>
      <c r="G199" s="12"/>
      <c r="H199" s="11">
        <v>63537.82999999998</v>
      </c>
      <c r="I199" s="11">
        <v>50000</v>
      </c>
    </row>
    <row r="200" spans="1:9" x14ac:dyDescent="0.25">
      <c r="A200" s="10" t="s">
        <v>1037</v>
      </c>
      <c r="B200" s="10" t="s">
        <v>196</v>
      </c>
      <c r="C200" s="10" t="s">
        <v>101</v>
      </c>
      <c r="D200" s="11">
        <v>0</v>
      </c>
      <c r="E200" s="12"/>
      <c r="F200" s="11">
        <v>46902</v>
      </c>
      <c r="G200" s="12"/>
      <c r="H200" s="11">
        <v>0</v>
      </c>
      <c r="I200" s="11">
        <v>46902</v>
      </c>
    </row>
    <row r="201" spans="1:9" x14ac:dyDescent="0.25">
      <c r="A201" s="10" t="s">
        <v>1037</v>
      </c>
      <c r="B201" s="10" t="s">
        <v>196</v>
      </c>
      <c r="C201" s="10" t="s">
        <v>102</v>
      </c>
      <c r="D201" s="11">
        <v>447.72</v>
      </c>
      <c r="E201" s="12"/>
      <c r="F201" s="11">
        <v>0</v>
      </c>
      <c r="G201" s="12"/>
      <c r="H201" s="11">
        <v>447.72</v>
      </c>
      <c r="I201" s="11">
        <v>0</v>
      </c>
    </row>
    <row r="202" spans="1:9" x14ac:dyDescent="0.25">
      <c r="A202" s="10" t="s">
        <v>1037</v>
      </c>
      <c r="B202" s="10" t="s">
        <v>196</v>
      </c>
      <c r="C202" s="10" t="s">
        <v>103</v>
      </c>
      <c r="D202" s="12"/>
      <c r="E202" s="11">
        <v>0</v>
      </c>
      <c r="F202" s="12"/>
      <c r="G202" s="11">
        <v>111877</v>
      </c>
      <c r="H202" s="11">
        <v>0</v>
      </c>
      <c r="I202" s="11">
        <v>111877</v>
      </c>
    </row>
    <row r="203" spans="1:9" x14ac:dyDescent="0.25">
      <c r="A203" s="10" t="s">
        <v>1037</v>
      </c>
      <c r="B203" s="10" t="s">
        <v>196</v>
      </c>
      <c r="C203" s="10" t="s">
        <v>104</v>
      </c>
      <c r="D203" s="11">
        <v>22107.14</v>
      </c>
      <c r="E203" s="12"/>
      <c r="F203" s="11">
        <v>105000</v>
      </c>
      <c r="G203" s="12"/>
      <c r="H203" s="11">
        <v>22107.14</v>
      </c>
      <c r="I203" s="11">
        <v>105000</v>
      </c>
    </row>
    <row r="204" spans="1:9" x14ac:dyDescent="0.25">
      <c r="A204" s="10" t="s">
        <v>1037</v>
      </c>
      <c r="B204" s="10" t="s">
        <v>196</v>
      </c>
      <c r="C204" s="10" t="s">
        <v>105</v>
      </c>
      <c r="D204" s="11">
        <v>443350.28000000009</v>
      </c>
      <c r="E204" s="11">
        <v>0</v>
      </c>
      <c r="F204" s="11">
        <v>342593</v>
      </c>
      <c r="G204" s="11">
        <v>324775</v>
      </c>
      <c r="H204" s="11">
        <v>443350.28000000009</v>
      </c>
      <c r="I204" s="11">
        <v>667368</v>
      </c>
    </row>
    <row r="205" spans="1:9" x14ac:dyDescent="0.25">
      <c r="A205" s="10" t="s">
        <v>1037</v>
      </c>
      <c r="B205" s="10" t="s">
        <v>196</v>
      </c>
      <c r="C205" s="10" t="s">
        <v>106</v>
      </c>
      <c r="D205" s="11">
        <v>337756.31999999989</v>
      </c>
      <c r="E205" s="11">
        <v>12500</v>
      </c>
      <c r="F205" s="11">
        <v>460240</v>
      </c>
      <c r="G205" s="11">
        <v>283320</v>
      </c>
      <c r="H205" s="11">
        <v>350256.31999999989</v>
      </c>
      <c r="I205" s="11">
        <v>743560</v>
      </c>
    </row>
    <row r="206" spans="1:9" x14ac:dyDescent="0.25">
      <c r="A206" s="10" t="s">
        <v>1037</v>
      </c>
      <c r="B206" s="10" t="s">
        <v>196</v>
      </c>
      <c r="C206" s="10" t="s">
        <v>107</v>
      </c>
      <c r="D206" s="11">
        <v>1093699.5200000003</v>
      </c>
      <c r="E206" s="11">
        <v>34525.339999999997</v>
      </c>
      <c r="F206" s="11">
        <v>1022500</v>
      </c>
      <c r="G206" s="11">
        <v>1219450</v>
      </c>
      <c r="H206" s="11">
        <v>1128224.8600000003</v>
      </c>
      <c r="I206" s="11">
        <v>2241950</v>
      </c>
    </row>
    <row r="207" spans="1:9" x14ac:dyDescent="0.25">
      <c r="A207" s="10" t="s">
        <v>1037</v>
      </c>
      <c r="B207" s="10" t="s">
        <v>196</v>
      </c>
      <c r="C207" s="10" t="s">
        <v>108</v>
      </c>
      <c r="D207" s="11">
        <v>0</v>
      </c>
      <c r="E207" s="12"/>
      <c r="F207" s="11">
        <v>0</v>
      </c>
      <c r="G207" s="12"/>
      <c r="H207" s="11">
        <v>0</v>
      </c>
      <c r="I207" s="11">
        <v>0</v>
      </c>
    </row>
    <row r="208" spans="1:9" x14ac:dyDescent="0.25">
      <c r="A208" s="10" t="s">
        <v>1037</v>
      </c>
      <c r="B208" s="10" t="s">
        <v>196</v>
      </c>
      <c r="C208" s="10" t="s">
        <v>109</v>
      </c>
      <c r="D208" s="11">
        <v>413608.91000000027</v>
      </c>
      <c r="E208" s="11">
        <v>0</v>
      </c>
      <c r="F208" s="11">
        <v>215000</v>
      </c>
      <c r="G208" s="11">
        <v>306650</v>
      </c>
      <c r="H208" s="11">
        <v>413608.91000000027</v>
      </c>
      <c r="I208" s="11">
        <v>521650</v>
      </c>
    </row>
    <row r="209" spans="1:9" x14ac:dyDescent="0.25">
      <c r="A209" s="10" t="s">
        <v>1037</v>
      </c>
      <c r="B209" s="10" t="s">
        <v>196</v>
      </c>
      <c r="C209" s="10" t="s">
        <v>110</v>
      </c>
      <c r="D209" s="11">
        <v>30992.670000000002</v>
      </c>
      <c r="E209" s="11">
        <v>109.62</v>
      </c>
      <c r="F209" s="11">
        <v>29142</v>
      </c>
      <c r="G209" s="11">
        <v>22500</v>
      </c>
      <c r="H209" s="11">
        <v>31102.29</v>
      </c>
      <c r="I209" s="11">
        <v>51642</v>
      </c>
    </row>
    <row r="210" spans="1:9" x14ac:dyDescent="0.25">
      <c r="A210" s="10" t="s">
        <v>1037</v>
      </c>
      <c r="B210" s="10" t="s">
        <v>196</v>
      </c>
      <c r="C210" s="10" t="s">
        <v>111</v>
      </c>
      <c r="D210" s="11">
        <v>196499.40999999989</v>
      </c>
      <c r="E210" s="11">
        <v>0</v>
      </c>
      <c r="F210" s="11">
        <v>117000</v>
      </c>
      <c r="G210" s="11">
        <v>117000</v>
      </c>
      <c r="H210" s="11">
        <v>196499.40999999989</v>
      </c>
      <c r="I210" s="11">
        <v>234000</v>
      </c>
    </row>
    <row r="211" spans="1:9" x14ac:dyDescent="0.25">
      <c r="A211" s="10" t="s">
        <v>1037</v>
      </c>
      <c r="B211" s="10" t="s">
        <v>196</v>
      </c>
      <c r="C211" s="10" t="s">
        <v>112</v>
      </c>
      <c r="D211" s="11">
        <v>36874.549999999996</v>
      </c>
      <c r="E211" s="12"/>
      <c r="F211" s="11">
        <v>65821</v>
      </c>
      <c r="G211" s="12"/>
      <c r="H211" s="11">
        <v>36874.549999999996</v>
      </c>
      <c r="I211" s="11">
        <v>65821</v>
      </c>
    </row>
    <row r="212" spans="1:9" x14ac:dyDescent="0.25">
      <c r="A212" s="10" t="s">
        <v>1037</v>
      </c>
      <c r="B212" s="10" t="s">
        <v>196</v>
      </c>
      <c r="C212" s="10" t="s">
        <v>113</v>
      </c>
      <c r="D212" s="11">
        <v>8626.630000000001</v>
      </c>
      <c r="E212" s="11">
        <v>0</v>
      </c>
      <c r="F212" s="11">
        <v>48300</v>
      </c>
      <c r="G212" s="11">
        <v>22000</v>
      </c>
      <c r="H212" s="11">
        <v>8626.630000000001</v>
      </c>
      <c r="I212" s="11">
        <v>70300</v>
      </c>
    </row>
    <row r="213" spans="1:9" x14ac:dyDescent="0.25">
      <c r="A213" s="10" t="s">
        <v>1037</v>
      </c>
      <c r="B213" s="10" t="s">
        <v>196</v>
      </c>
      <c r="C213" s="10" t="s">
        <v>114</v>
      </c>
      <c r="D213" s="11">
        <v>84388.889999999985</v>
      </c>
      <c r="E213" s="11">
        <v>0</v>
      </c>
      <c r="F213" s="11">
        <v>61879</v>
      </c>
      <c r="G213" s="11">
        <v>35000</v>
      </c>
      <c r="H213" s="11">
        <v>84388.889999999985</v>
      </c>
      <c r="I213" s="11">
        <v>96879</v>
      </c>
    </row>
    <row r="214" spans="1:9" x14ac:dyDescent="0.25">
      <c r="A214" s="10" t="s">
        <v>1037</v>
      </c>
      <c r="B214" s="10" t="s">
        <v>196</v>
      </c>
      <c r="C214" s="10" t="s">
        <v>115</v>
      </c>
      <c r="D214" s="11">
        <v>1028.2300000000009</v>
      </c>
      <c r="E214" s="12"/>
      <c r="F214" s="11">
        <v>32496</v>
      </c>
      <c r="G214" s="12"/>
      <c r="H214" s="11">
        <v>1028.2300000000009</v>
      </c>
      <c r="I214" s="11">
        <v>32496</v>
      </c>
    </row>
    <row r="215" spans="1:9" x14ac:dyDescent="0.25">
      <c r="A215" s="10" t="s">
        <v>1037</v>
      </c>
      <c r="B215" s="10" t="s">
        <v>196</v>
      </c>
      <c r="C215" s="10" t="s">
        <v>116</v>
      </c>
      <c r="D215" s="11">
        <v>4984.58</v>
      </c>
      <c r="E215" s="12"/>
      <c r="F215" s="11">
        <v>4985</v>
      </c>
      <c r="G215" s="12"/>
      <c r="H215" s="11">
        <v>4984.58</v>
      </c>
      <c r="I215" s="11">
        <v>4985</v>
      </c>
    </row>
    <row r="216" spans="1:9" x14ac:dyDescent="0.25">
      <c r="A216" s="10" t="s">
        <v>1037</v>
      </c>
      <c r="B216" s="10" t="s">
        <v>196</v>
      </c>
      <c r="C216" s="10" t="s">
        <v>117</v>
      </c>
      <c r="D216" s="11">
        <v>49905.840000000004</v>
      </c>
      <c r="E216" s="12"/>
      <c r="F216" s="11">
        <v>29956</v>
      </c>
      <c r="G216" s="12"/>
      <c r="H216" s="11">
        <v>49905.840000000004</v>
      </c>
      <c r="I216" s="11">
        <v>29956</v>
      </c>
    </row>
    <row r="217" spans="1:9" x14ac:dyDescent="0.25">
      <c r="A217" s="10" t="s">
        <v>1037</v>
      </c>
      <c r="B217" s="10" t="s">
        <v>196</v>
      </c>
      <c r="C217" s="10" t="s">
        <v>118</v>
      </c>
      <c r="D217" s="11">
        <v>11814.780000000002</v>
      </c>
      <c r="E217" s="12"/>
      <c r="F217" s="11">
        <v>5915</v>
      </c>
      <c r="G217" s="12"/>
      <c r="H217" s="11">
        <v>11814.780000000002</v>
      </c>
      <c r="I217" s="11">
        <v>5915</v>
      </c>
    </row>
    <row r="218" spans="1:9" x14ac:dyDescent="0.25">
      <c r="A218" s="10" t="s">
        <v>1037</v>
      </c>
      <c r="B218" s="10" t="s">
        <v>196</v>
      </c>
      <c r="C218" s="10" t="s">
        <v>119</v>
      </c>
      <c r="D218" s="11">
        <v>15549.98</v>
      </c>
      <c r="E218" s="11">
        <v>0</v>
      </c>
      <c r="F218" s="11">
        <v>63132</v>
      </c>
      <c r="G218" s="11">
        <v>9145</v>
      </c>
      <c r="H218" s="11">
        <v>15549.98</v>
      </c>
      <c r="I218" s="11">
        <v>72277</v>
      </c>
    </row>
    <row r="219" spans="1:9" x14ac:dyDescent="0.25">
      <c r="A219" s="10" t="s">
        <v>1037</v>
      </c>
      <c r="B219" s="10" t="s">
        <v>196</v>
      </c>
      <c r="C219" s="10" t="s">
        <v>120</v>
      </c>
      <c r="D219" s="11">
        <v>35590.619999999981</v>
      </c>
      <c r="E219" s="12"/>
      <c r="F219" s="11">
        <v>31961</v>
      </c>
      <c r="G219" s="12"/>
      <c r="H219" s="11">
        <v>35590.619999999981</v>
      </c>
      <c r="I219" s="11">
        <v>31961</v>
      </c>
    </row>
    <row r="220" spans="1:9" x14ac:dyDescent="0.25">
      <c r="A220" s="10" t="s">
        <v>1037</v>
      </c>
      <c r="B220" s="10" t="s">
        <v>196</v>
      </c>
      <c r="C220" s="10" t="s">
        <v>121</v>
      </c>
      <c r="D220" s="11">
        <v>136490.5400000001</v>
      </c>
      <c r="E220" s="12"/>
      <c r="F220" s="11">
        <v>95500</v>
      </c>
      <c r="G220" s="12"/>
      <c r="H220" s="11">
        <v>136490.5400000001</v>
      </c>
      <c r="I220" s="11">
        <v>95500</v>
      </c>
    </row>
    <row r="221" spans="1:9" x14ac:dyDescent="0.25">
      <c r="A221" s="10" t="s">
        <v>1037</v>
      </c>
      <c r="B221" s="10" t="s">
        <v>196</v>
      </c>
      <c r="C221" s="10" t="s">
        <v>122</v>
      </c>
      <c r="D221" s="11">
        <v>70051.959999999963</v>
      </c>
      <c r="E221" s="11">
        <v>0</v>
      </c>
      <c r="F221" s="11">
        <v>40204</v>
      </c>
      <c r="G221" s="11">
        <v>35000</v>
      </c>
      <c r="H221" s="11">
        <v>70051.959999999963</v>
      </c>
      <c r="I221" s="11">
        <v>75204</v>
      </c>
    </row>
    <row r="222" spans="1:9" x14ac:dyDescent="0.25">
      <c r="A222" s="10" t="s">
        <v>1037</v>
      </c>
      <c r="B222" s="10" t="s">
        <v>196</v>
      </c>
      <c r="C222" s="10" t="s">
        <v>123</v>
      </c>
      <c r="D222" s="11">
        <v>20514.760000000002</v>
      </c>
      <c r="E222" s="11">
        <v>0</v>
      </c>
      <c r="F222" s="11">
        <v>26078</v>
      </c>
      <c r="G222" s="11">
        <v>100000</v>
      </c>
      <c r="H222" s="11">
        <v>20514.760000000002</v>
      </c>
      <c r="I222" s="11">
        <v>126078</v>
      </c>
    </row>
    <row r="223" spans="1:9" x14ac:dyDescent="0.25">
      <c r="A223" s="10" t="s">
        <v>1037</v>
      </c>
      <c r="B223" s="10" t="s">
        <v>196</v>
      </c>
      <c r="C223" s="10" t="s">
        <v>124</v>
      </c>
      <c r="D223" s="11">
        <v>3161.83</v>
      </c>
      <c r="E223" s="11">
        <v>0</v>
      </c>
      <c r="F223" s="11">
        <v>20554</v>
      </c>
      <c r="G223" s="11">
        <v>5316</v>
      </c>
      <c r="H223" s="11">
        <v>3161.83</v>
      </c>
      <c r="I223" s="11">
        <v>25870</v>
      </c>
    </row>
    <row r="224" spans="1:9" x14ac:dyDescent="0.25">
      <c r="A224" s="10" t="s">
        <v>1037</v>
      </c>
      <c r="B224" s="10" t="s">
        <v>196</v>
      </c>
      <c r="C224" s="10" t="s">
        <v>125</v>
      </c>
      <c r="D224" s="11">
        <v>31688.140000000079</v>
      </c>
      <c r="E224" s="11">
        <v>0</v>
      </c>
      <c r="F224" s="11">
        <v>90000</v>
      </c>
      <c r="G224" s="11">
        <v>18587</v>
      </c>
      <c r="H224" s="11">
        <v>31688.140000000079</v>
      </c>
      <c r="I224" s="11">
        <v>108587</v>
      </c>
    </row>
    <row r="225" spans="1:9" x14ac:dyDescent="0.25">
      <c r="A225" s="10" t="s">
        <v>1037</v>
      </c>
      <c r="B225" s="10" t="s">
        <v>196</v>
      </c>
      <c r="C225" s="10" t="s">
        <v>126</v>
      </c>
      <c r="D225" s="11">
        <v>4605.38</v>
      </c>
      <c r="E225" s="12"/>
      <c r="F225" s="11">
        <v>10000</v>
      </c>
      <c r="G225" s="12"/>
      <c r="H225" s="11">
        <v>4605.38</v>
      </c>
      <c r="I225" s="11">
        <v>10000</v>
      </c>
    </row>
    <row r="226" spans="1:9" x14ac:dyDescent="0.25">
      <c r="A226" s="10" t="s">
        <v>1037</v>
      </c>
      <c r="B226" s="10" t="s">
        <v>177</v>
      </c>
      <c r="C226" s="10" t="s">
        <v>78</v>
      </c>
      <c r="D226" s="11">
        <v>363395.76000000007</v>
      </c>
      <c r="E226" s="11">
        <v>0</v>
      </c>
      <c r="F226" s="11">
        <v>488781</v>
      </c>
      <c r="G226" s="11">
        <v>550275</v>
      </c>
      <c r="H226" s="11">
        <v>363395.76000000007</v>
      </c>
      <c r="I226" s="11">
        <v>1039056</v>
      </c>
    </row>
    <row r="227" spans="1:9" x14ac:dyDescent="0.25">
      <c r="A227" s="10" t="s">
        <v>1037</v>
      </c>
      <c r="B227" s="10" t="s">
        <v>177</v>
      </c>
      <c r="C227" s="10" t="s">
        <v>79</v>
      </c>
      <c r="D227" s="11">
        <v>0</v>
      </c>
      <c r="E227" s="12"/>
      <c r="F227" s="11">
        <v>0</v>
      </c>
      <c r="G227" s="12"/>
      <c r="H227" s="11">
        <v>0</v>
      </c>
      <c r="I227" s="11">
        <v>0</v>
      </c>
    </row>
    <row r="228" spans="1:9" x14ac:dyDescent="0.25">
      <c r="A228" s="10" t="s">
        <v>1037</v>
      </c>
      <c r="B228" s="10" t="s">
        <v>177</v>
      </c>
      <c r="C228" s="10" t="s">
        <v>80</v>
      </c>
      <c r="D228" s="11">
        <v>7200</v>
      </c>
      <c r="E228" s="12"/>
      <c r="F228" s="11">
        <v>0</v>
      </c>
      <c r="G228" s="12"/>
      <c r="H228" s="11">
        <v>7200</v>
      </c>
      <c r="I228" s="11">
        <v>0</v>
      </c>
    </row>
    <row r="229" spans="1:9" x14ac:dyDescent="0.25">
      <c r="A229" s="10" t="s">
        <v>1037</v>
      </c>
      <c r="B229" s="10" t="s">
        <v>177</v>
      </c>
      <c r="C229" s="10" t="s">
        <v>81</v>
      </c>
      <c r="D229" s="11">
        <v>0</v>
      </c>
      <c r="E229" s="12"/>
      <c r="F229" s="11">
        <v>0</v>
      </c>
      <c r="G229" s="12"/>
      <c r="H229" s="11">
        <v>0</v>
      </c>
      <c r="I229" s="11">
        <v>0</v>
      </c>
    </row>
    <row r="230" spans="1:9" x14ac:dyDescent="0.25">
      <c r="A230" s="10" t="s">
        <v>1037</v>
      </c>
      <c r="B230" s="10" t="s">
        <v>177</v>
      </c>
      <c r="C230" s="10" t="s">
        <v>82</v>
      </c>
      <c r="D230" s="11">
        <v>38165.32</v>
      </c>
      <c r="E230" s="12"/>
      <c r="F230" s="11">
        <v>38165</v>
      </c>
      <c r="G230" s="12"/>
      <c r="H230" s="11">
        <v>38165.32</v>
      </c>
      <c r="I230" s="11">
        <v>38165</v>
      </c>
    </row>
    <row r="231" spans="1:9" x14ac:dyDescent="0.25">
      <c r="A231" s="10" t="s">
        <v>1037</v>
      </c>
      <c r="B231" s="10" t="s">
        <v>177</v>
      </c>
      <c r="C231" s="10" t="s">
        <v>83</v>
      </c>
      <c r="D231" s="11">
        <v>84537</v>
      </c>
      <c r="E231" s="11">
        <v>0</v>
      </c>
      <c r="F231" s="11">
        <v>256712</v>
      </c>
      <c r="G231" s="11">
        <v>29458</v>
      </c>
      <c r="H231" s="11">
        <v>84537</v>
      </c>
      <c r="I231" s="11">
        <v>286170</v>
      </c>
    </row>
    <row r="232" spans="1:9" x14ac:dyDescent="0.25">
      <c r="A232" s="10" t="s">
        <v>1037</v>
      </c>
      <c r="B232" s="10" t="s">
        <v>177</v>
      </c>
      <c r="C232" s="10" t="s">
        <v>84</v>
      </c>
      <c r="D232" s="11">
        <v>73444.17</v>
      </c>
      <c r="E232" s="11">
        <v>5000</v>
      </c>
      <c r="F232" s="11">
        <v>29763</v>
      </c>
      <c r="G232" s="11">
        <v>5980</v>
      </c>
      <c r="H232" s="11">
        <v>78444.17</v>
      </c>
      <c r="I232" s="11">
        <v>35743</v>
      </c>
    </row>
    <row r="233" spans="1:9" x14ac:dyDescent="0.25">
      <c r="A233" s="10" t="s">
        <v>1037</v>
      </c>
      <c r="B233" s="10" t="s">
        <v>177</v>
      </c>
      <c r="C233" s="10" t="s">
        <v>85</v>
      </c>
      <c r="D233" s="11">
        <v>768961.02</v>
      </c>
      <c r="E233" s="11">
        <v>0</v>
      </c>
      <c r="F233" s="11">
        <v>377490</v>
      </c>
      <c r="G233" s="11">
        <v>361273</v>
      </c>
      <c r="H233" s="11">
        <v>768961.02</v>
      </c>
      <c r="I233" s="11">
        <v>738763</v>
      </c>
    </row>
    <row r="234" spans="1:9" x14ac:dyDescent="0.25">
      <c r="A234" s="10" t="s">
        <v>1037</v>
      </c>
      <c r="B234" s="10" t="s">
        <v>177</v>
      </c>
      <c r="C234" s="10" t="s">
        <v>86</v>
      </c>
      <c r="D234" s="11">
        <v>0</v>
      </c>
      <c r="E234" s="12"/>
      <c r="F234" s="11">
        <v>10857</v>
      </c>
      <c r="G234" s="12"/>
      <c r="H234" s="11">
        <v>0</v>
      </c>
      <c r="I234" s="11">
        <v>10857</v>
      </c>
    </row>
    <row r="235" spans="1:9" x14ac:dyDescent="0.25">
      <c r="A235" s="10" t="s">
        <v>1037</v>
      </c>
      <c r="B235" s="10" t="s">
        <v>177</v>
      </c>
      <c r="C235" s="10" t="s">
        <v>87</v>
      </c>
      <c r="D235" s="11">
        <v>0</v>
      </c>
      <c r="E235" s="12"/>
      <c r="F235" s="11">
        <v>30000</v>
      </c>
      <c r="G235" s="12"/>
      <c r="H235" s="11">
        <v>0</v>
      </c>
      <c r="I235" s="11">
        <v>30000</v>
      </c>
    </row>
    <row r="236" spans="1:9" x14ac:dyDescent="0.25">
      <c r="A236" s="10" t="s">
        <v>1037</v>
      </c>
      <c r="B236" s="10" t="s">
        <v>177</v>
      </c>
      <c r="C236" s="10" t="s">
        <v>88</v>
      </c>
      <c r="D236" s="12"/>
      <c r="E236" s="11">
        <v>0</v>
      </c>
      <c r="F236" s="12"/>
      <c r="G236" s="11">
        <v>45000</v>
      </c>
      <c r="H236" s="11">
        <v>0</v>
      </c>
      <c r="I236" s="11">
        <v>45000</v>
      </c>
    </row>
    <row r="237" spans="1:9" x14ac:dyDescent="0.25">
      <c r="A237" s="10" t="s">
        <v>1037</v>
      </c>
      <c r="B237" s="10" t="s">
        <v>177</v>
      </c>
      <c r="C237" s="10" t="s">
        <v>89</v>
      </c>
      <c r="D237" s="11">
        <v>0</v>
      </c>
      <c r="E237" s="12"/>
      <c r="F237" s="11">
        <v>69096</v>
      </c>
      <c r="G237" s="12"/>
      <c r="H237" s="11">
        <v>0</v>
      </c>
      <c r="I237" s="11">
        <v>69096</v>
      </c>
    </row>
    <row r="238" spans="1:9" x14ac:dyDescent="0.25">
      <c r="A238" s="10" t="s">
        <v>1037</v>
      </c>
      <c r="B238" s="10" t="s">
        <v>177</v>
      </c>
      <c r="C238" s="10" t="s">
        <v>90</v>
      </c>
      <c r="D238" s="11">
        <v>12.24</v>
      </c>
      <c r="E238" s="12"/>
      <c r="F238" s="11">
        <v>79450</v>
      </c>
      <c r="G238" s="12"/>
      <c r="H238" s="11">
        <v>12.24</v>
      </c>
      <c r="I238" s="11">
        <v>79450</v>
      </c>
    </row>
    <row r="239" spans="1:9" x14ac:dyDescent="0.25">
      <c r="A239" s="10" t="s">
        <v>1037</v>
      </c>
      <c r="B239" s="10" t="s">
        <v>177</v>
      </c>
      <c r="C239" s="10" t="s">
        <v>91</v>
      </c>
      <c r="D239" s="12"/>
      <c r="E239" s="11">
        <v>0</v>
      </c>
      <c r="F239" s="12"/>
      <c r="G239" s="11">
        <v>137000</v>
      </c>
      <c r="H239" s="11">
        <v>0</v>
      </c>
      <c r="I239" s="11">
        <v>137000</v>
      </c>
    </row>
    <row r="240" spans="1:9" x14ac:dyDescent="0.25">
      <c r="A240" s="10" t="s">
        <v>1037</v>
      </c>
      <c r="B240" s="10" t="s">
        <v>177</v>
      </c>
      <c r="C240" s="10" t="s">
        <v>92</v>
      </c>
      <c r="D240" s="11">
        <v>0</v>
      </c>
      <c r="E240" s="12"/>
      <c r="F240" s="11">
        <v>26278</v>
      </c>
      <c r="G240" s="12"/>
      <c r="H240" s="11">
        <v>0</v>
      </c>
      <c r="I240" s="11">
        <v>26278</v>
      </c>
    </row>
    <row r="241" spans="1:9" x14ac:dyDescent="0.25">
      <c r="A241" s="10" t="s">
        <v>1037</v>
      </c>
      <c r="B241" s="10" t="s">
        <v>177</v>
      </c>
      <c r="C241" s="10" t="s">
        <v>93</v>
      </c>
      <c r="D241" s="11">
        <v>0</v>
      </c>
      <c r="E241" s="12"/>
      <c r="F241" s="11">
        <v>0</v>
      </c>
      <c r="G241" s="12"/>
      <c r="H241" s="11">
        <v>0</v>
      </c>
      <c r="I241" s="11">
        <v>0</v>
      </c>
    </row>
    <row r="242" spans="1:9" x14ac:dyDescent="0.25">
      <c r="A242" s="10" t="s">
        <v>1037</v>
      </c>
      <c r="B242" s="10" t="s">
        <v>177</v>
      </c>
      <c r="C242" s="10" t="s">
        <v>94</v>
      </c>
      <c r="D242" s="12"/>
      <c r="E242" s="11">
        <v>0</v>
      </c>
      <c r="F242" s="12"/>
      <c r="G242" s="11">
        <v>60000</v>
      </c>
      <c r="H242" s="11">
        <v>0</v>
      </c>
      <c r="I242" s="11">
        <v>60000</v>
      </c>
    </row>
    <row r="243" spans="1:9" x14ac:dyDescent="0.25">
      <c r="A243" s="10" t="s">
        <v>1037</v>
      </c>
      <c r="B243" s="10" t="s">
        <v>177</v>
      </c>
      <c r="C243" s="10" t="s">
        <v>95</v>
      </c>
      <c r="D243" s="11">
        <v>0</v>
      </c>
      <c r="E243" s="12"/>
      <c r="F243" s="11">
        <v>87900</v>
      </c>
      <c r="G243" s="12"/>
      <c r="H243" s="11">
        <v>0</v>
      </c>
      <c r="I243" s="11">
        <v>87900</v>
      </c>
    </row>
    <row r="244" spans="1:9" x14ac:dyDescent="0.25">
      <c r="A244" s="10" t="s">
        <v>1037</v>
      </c>
      <c r="B244" s="10" t="s">
        <v>177</v>
      </c>
      <c r="C244" s="10" t="s">
        <v>96</v>
      </c>
      <c r="D244" s="11">
        <v>0</v>
      </c>
      <c r="E244" s="12"/>
      <c r="F244" s="11">
        <v>123446</v>
      </c>
      <c r="G244" s="12"/>
      <c r="H244" s="11">
        <v>0</v>
      </c>
      <c r="I244" s="11">
        <v>123446</v>
      </c>
    </row>
    <row r="245" spans="1:9" x14ac:dyDescent="0.25">
      <c r="A245" s="10" t="s">
        <v>1037</v>
      </c>
      <c r="B245" s="10" t="s">
        <v>177</v>
      </c>
      <c r="C245" s="10" t="s">
        <v>97</v>
      </c>
      <c r="D245" s="11">
        <v>426.27</v>
      </c>
      <c r="E245" s="12"/>
      <c r="F245" s="11">
        <v>41585</v>
      </c>
      <c r="G245" s="12"/>
      <c r="H245" s="11">
        <v>426.27</v>
      </c>
      <c r="I245" s="11">
        <v>41585</v>
      </c>
    </row>
    <row r="246" spans="1:9" x14ac:dyDescent="0.25">
      <c r="A246" s="10" t="s">
        <v>1037</v>
      </c>
      <c r="B246" s="10" t="s">
        <v>177</v>
      </c>
      <c r="C246" s="10" t="s">
        <v>98</v>
      </c>
      <c r="D246" s="12"/>
      <c r="E246" s="11">
        <v>0</v>
      </c>
      <c r="F246" s="12"/>
      <c r="G246" s="11">
        <v>203049</v>
      </c>
      <c r="H246" s="11">
        <v>0</v>
      </c>
      <c r="I246" s="11">
        <v>203049</v>
      </c>
    </row>
    <row r="247" spans="1:9" x14ac:dyDescent="0.25">
      <c r="A247" s="10" t="s">
        <v>1037</v>
      </c>
      <c r="B247" s="10" t="s">
        <v>177</v>
      </c>
      <c r="C247" s="10" t="s">
        <v>99</v>
      </c>
      <c r="D247" s="11">
        <v>0</v>
      </c>
      <c r="E247" s="12"/>
      <c r="F247" s="11">
        <v>19506</v>
      </c>
      <c r="G247" s="12"/>
      <c r="H247" s="11">
        <v>0</v>
      </c>
      <c r="I247" s="11">
        <v>19506</v>
      </c>
    </row>
    <row r="248" spans="1:9" x14ac:dyDescent="0.25">
      <c r="A248" s="10" t="s">
        <v>1037</v>
      </c>
      <c r="B248" s="10" t="s">
        <v>177</v>
      </c>
      <c r="C248" s="10" t="s">
        <v>100</v>
      </c>
      <c r="D248" s="11">
        <v>0</v>
      </c>
      <c r="E248" s="12"/>
      <c r="F248" s="11">
        <v>50000</v>
      </c>
      <c r="G248" s="12"/>
      <c r="H248" s="11">
        <v>0</v>
      </c>
      <c r="I248" s="11">
        <v>50000</v>
      </c>
    </row>
    <row r="249" spans="1:9" x14ac:dyDescent="0.25">
      <c r="A249" s="10" t="s">
        <v>1037</v>
      </c>
      <c r="B249" s="10" t="s">
        <v>177</v>
      </c>
      <c r="C249" s="10" t="s">
        <v>101</v>
      </c>
      <c r="D249" s="11">
        <v>0</v>
      </c>
      <c r="E249" s="12"/>
      <c r="F249" s="11">
        <v>46902</v>
      </c>
      <c r="G249" s="12"/>
      <c r="H249" s="11">
        <v>0</v>
      </c>
      <c r="I249" s="11">
        <v>46902</v>
      </c>
    </row>
    <row r="250" spans="1:9" x14ac:dyDescent="0.25">
      <c r="A250" s="10" t="s">
        <v>1037</v>
      </c>
      <c r="B250" s="10" t="s">
        <v>177</v>
      </c>
      <c r="C250" s="10" t="s">
        <v>102</v>
      </c>
      <c r="D250" s="11">
        <v>0</v>
      </c>
      <c r="E250" s="12"/>
      <c r="F250" s="11">
        <v>0</v>
      </c>
      <c r="G250" s="12"/>
      <c r="H250" s="11">
        <v>0</v>
      </c>
      <c r="I250" s="11">
        <v>0</v>
      </c>
    </row>
    <row r="251" spans="1:9" x14ac:dyDescent="0.25">
      <c r="A251" s="10" t="s">
        <v>1037</v>
      </c>
      <c r="B251" s="10" t="s">
        <v>177</v>
      </c>
      <c r="C251" s="10" t="s">
        <v>103</v>
      </c>
      <c r="D251" s="12"/>
      <c r="E251" s="11">
        <v>0</v>
      </c>
      <c r="F251" s="12"/>
      <c r="G251" s="11">
        <v>111877</v>
      </c>
      <c r="H251" s="11">
        <v>0</v>
      </c>
      <c r="I251" s="11">
        <v>111877</v>
      </c>
    </row>
    <row r="252" spans="1:9" x14ac:dyDescent="0.25">
      <c r="A252" s="10" t="s">
        <v>1037</v>
      </c>
      <c r="B252" s="10" t="s">
        <v>177</v>
      </c>
      <c r="C252" s="10" t="s">
        <v>104</v>
      </c>
      <c r="D252" s="11">
        <v>0</v>
      </c>
      <c r="E252" s="12"/>
      <c r="F252" s="11">
        <v>105000</v>
      </c>
      <c r="G252" s="12"/>
      <c r="H252" s="11">
        <v>0</v>
      </c>
      <c r="I252" s="11">
        <v>105000</v>
      </c>
    </row>
    <row r="253" spans="1:9" x14ac:dyDescent="0.25">
      <c r="A253" s="10" t="s">
        <v>1037</v>
      </c>
      <c r="B253" s="10" t="s">
        <v>177</v>
      </c>
      <c r="C253" s="10" t="s">
        <v>105</v>
      </c>
      <c r="D253" s="11">
        <v>554156.73999999987</v>
      </c>
      <c r="E253" s="11">
        <v>0</v>
      </c>
      <c r="F253" s="11">
        <v>342593</v>
      </c>
      <c r="G253" s="11">
        <v>324775</v>
      </c>
      <c r="H253" s="11">
        <v>554156.73999999987</v>
      </c>
      <c r="I253" s="11">
        <v>667368</v>
      </c>
    </row>
    <row r="254" spans="1:9" x14ac:dyDescent="0.25">
      <c r="A254" s="10" t="s">
        <v>1037</v>
      </c>
      <c r="B254" s="10" t="s">
        <v>177</v>
      </c>
      <c r="C254" s="10" t="s">
        <v>106</v>
      </c>
      <c r="D254" s="11">
        <v>295990.81</v>
      </c>
      <c r="E254" s="11">
        <v>0</v>
      </c>
      <c r="F254" s="11">
        <v>193847</v>
      </c>
      <c r="G254" s="11">
        <v>283320</v>
      </c>
      <c r="H254" s="11">
        <v>295990.81</v>
      </c>
      <c r="I254" s="11">
        <v>477167</v>
      </c>
    </row>
    <row r="255" spans="1:9" x14ac:dyDescent="0.25">
      <c r="A255" s="10" t="s">
        <v>1037</v>
      </c>
      <c r="B255" s="10" t="s">
        <v>177</v>
      </c>
      <c r="C255" s="10" t="s">
        <v>107</v>
      </c>
      <c r="D255" s="11">
        <v>628825.94000000006</v>
      </c>
      <c r="E255" s="11">
        <v>0</v>
      </c>
      <c r="F255" s="11">
        <v>1022500</v>
      </c>
      <c r="G255" s="11">
        <v>1219450</v>
      </c>
      <c r="H255" s="11">
        <v>628825.94000000006</v>
      </c>
      <c r="I255" s="11">
        <v>2241950</v>
      </c>
    </row>
    <row r="256" spans="1:9" x14ac:dyDescent="0.25">
      <c r="A256" s="10" t="s">
        <v>1037</v>
      </c>
      <c r="B256" s="10" t="s">
        <v>177</v>
      </c>
      <c r="C256" s="10" t="s">
        <v>108</v>
      </c>
      <c r="D256" s="11">
        <v>475.13</v>
      </c>
      <c r="E256" s="12"/>
      <c r="F256" s="11">
        <v>0</v>
      </c>
      <c r="G256" s="12"/>
      <c r="H256" s="11">
        <v>475.13</v>
      </c>
      <c r="I256" s="11">
        <v>0</v>
      </c>
    </row>
    <row r="257" spans="1:9" x14ac:dyDescent="0.25">
      <c r="A257" s="10" t="s">
        <v>1037</v>
      </c>
      <c r="B257" s="10" t="s">
        <v>177</v>
      </c>
      <c r="C257" s="10" t="s">
        <v>109</v>
      </c>
      <c r="D257" s="11">
        <v>275000</v>
      </c>
      <c r="E257" s="11">
        <v>0</v>
      </c>
      <c r="F257" s="11">
        <v>215000</v>
      </c>
      <c r="G257" s="11">
        <v>306650</v>
      </c>
      <c r="H257" s="11">
        <v>275000</v>
      </c>
      <c r="I257" s="11">
        <v>521650</v>
      </c>
    </row>
    <row r="258" spans="1:9" x14ac:dyDescent="0.25">
      <c r="A258" s="10" t="s">
        <v>1037</v>
      </c>
      <c r="B258" s="10" t="s">
        <v>177</v>
      </c>
      <c r="C258" s="10" t="s">
        <v>110</v>
      </c>
      <c r="D258" s="11">
        <v>31301.870000000003</v>
      </c>
      <c r="E258" s="11">
        <v>200</v>
      </c>
      <c r="F258" s="11">
        <v>28142</v>
      </c>
      <c r="G258" s="11">
        <v>22500</v>
      </c>
      <c r="H258" s="11">
        <v>31501.870000000003</v>
      </c>
      <c r="I258" s="11">
        <v>50642</v>
      </c>
    </row>
    <row r="259" spans="1:9" x14ac:dyDescent="0.25">
      <c r="A259" s="10" t="s">
        <v>1037</v>
      </c>
      <c r="B259" s="10" t="s">
        <v>177</v>
      </c>
      <c r="C259" s="10" t="s">
        <v>111</v>
      </c>
      <c r="D259" s="11">
        <v>92955.25</v>
      </c>
      <c r="E259" s="11">
        <v>0</v>
      </c>
      <c r="F259" s="11">
        <v>117000</v>
      </c>
      <c r="G259" s="11">
        <v>117000</v>
      </c>
      <c r="H259" s="11">
        <v>92955.25</v>
      </c>
      <c r="I259" s="11">
        <v>234000</v>
      </c>
    </row>
    <row r="260" spans="1:9" x14ac:dyDescent="0.25">
      <c r="A260" s="10" t="s">
        <v>1037</v>
      </c>
      <c r="B260" s="10" t="s">
        <v>177</v>
      </c>
      <c r="C260" s="10" t="s">
        <v>112</v>
      </c>
      <c r="D260" s="11">
        <v>0</v>
      </c>
      <c r="E260" s="12"/>
      <c r="F260" s="11">
        <v>65831</v>
      </c>
      <c r="G260" s="12"/>
      <c r="H260" s="11">
        <v>0</v>
      </c>
      <c r="I260" s="11">
        <v>65831</v>
      </c>
    </row>
    <row r="261" spans="1:9" x14ac:dyDescent="0.25">
      <c r="A261" s="10" t="s">
        <v>1037</v>
      </c>
      <c r="B261" s="10" t="s">
        <v>177</v>
      </c>
      <c r="C261" s="10" t="s">
        <v>113</v>
      </c>
      <c r="D261" s="11">
        <v>12700</v>
      </c>
      <c r="E261" s="11">
        <v>0</v>
      </c>
      <c r="F261" s="11">
        <v>48000</v>
      </c>
      <c r="G261" s="11">
        <v>22000</v>
      </c>
      <c r="H261" s="11">
        <v>12700</v>
      </c>
      <c r="I261" s="11">
        <v>70000</v>
      </c>
    </row>
    <row r="262" spans="1:9" x14ac:dyDescent="0.25">
      <c r="A262" s="10" t="s">
        <v>1037</v>
      </c>
      <c r="B262" s="10" t="s">
        <v>177</v>
      </c>
      <c r="C262" s="10" t="s">
        <v>114</v>
      </c>
      <c r="D262" s="12"/>
      <c r="E262" s="11">
        <v>0</v>
      </c>
      <c r="F262" s="12"/>
      <c r="G262" s="11">
        <v>35000</v>
      </c>
      <c r="H262" s="11">
        <v>0</v>
      </c>
      <c r="I262" s="11">
        <v>35000</v>
      </c>
    </row>
    <row r="263" spans="1:9" x14ac:dyDescent="0.25">
      <c r="A263" s="10" t="s">
        <v>1037</v>
      </c>
      <c r="B263" s="10" t="s">
        <v>177</v>
      </c>
      <c r="C263" s="10" t="s">
        <v>115</v>
      </c>
      <c r="D263" s="11">
        <v>26978.27</v>
      </c>
      <c r="E263" s="12"/>
      <c r="F263" s="11">
        <v>32494</v>
      </c>
      <c r="G263" s="12"/>
      <c r="H263" s="11">
        <v>26978.27</v>
      </c>
      <c r="I263" s="11">
        <v>32494</v>
      </c>
    </row>
    <row r="264" spans="1:9" x14ac:dyDescent="0.25">
      <c r="A264" s="10" t="s">
        <v>1037</v>
      </c>
      <c r="B264" s="10" t="s">
        <v>177</v>
      </c>
      <c r="C264" s="10" t="s">
        <v>116</v>
      </c>
      <c r="D264" s="11">
        <v>4984.58</v>
      </c>
      <c r="E264" s="12"/>
      <c r="F264" s="11">
        <v>4985</v>
      </c>
      <c r="G264" s="12"/>
      <c r="H264" s="11">
        <v>4984.58</v>
      </c>
      <c r="I264" s="11">
        <v>4985</v>
      </c>
    </row>
    <row r="265" spans="1:9" x14ac:dyDescent="0.25">
      <c r="A265" s="10" t="s">
        <v>1037</v>
      </c>
      <c r="B265" s="10" t="s">
        <v>177</v>
      </c>
      <c r="C265" s="10" t="s">
        <v>117</v>
      </c>
      <c r="D265" s="11">
        <v>13552.73</v>
      </c>
      <c r="E265" s="12"/>
      <c r="F265" s="11">
        <v>29956</v>
      </c>
      <c r="G265" s="12"/>
      <c r="H265" s="11">
        <v>13552.73</v>
      </c>
      <c r="I265" s="11">
        <v>29956</v>
      </c>
    </row>
    <row r="266" spans="1:9" x14ac:dyDescent="0.25">
      <c r="A266" s="10" t="s">
        <v>1037</v>
      </c>
      <c r="B266" s="10" t="s">
        <v>177</v>
      </c>
      <c r="C266" s="10" t="s">
        <v>118</v>
      </c>
      <c r="D266" s="11">
        <v>7987.46</v>
      </c>
      <c r="E266" s="12"/>
      <c r="F266" s="11">
        <v>5915</v>
      </c>
      <c r="G266" s="12"/>
      <c r="H266" s="11">
        <v>7987.46</v>
      </c>
      <c r="I266" s="11">
        <v>5915</v>
      </c>
    </row>
    <row r="267" spans="1:9" x14ac:dyDescent="0.25">
      <c r="A267" s="10" t="s">
        <v>1037</v>
      </c>
      <c r="B267" s="10" t="s">
        <v>177</v>
      </c>
      <c r="C267" s="10" t="s">
        <v>119</v>
      </c>
      <c r="D267" s="11">
        <v>0</v>
      </c>
      <c r="E267" s="11">
        <v>0</v>
      </c>
      <c r="F267" s="11">
        <v>63132</v>
      </c>
      <c r="G267" s="11">
        <v>9145</v>
      </c>
      <c r="H267" s="11">
        <v>0</v>
      </c>
      <c r="I267" s="11">
        <v>72277</v>
      </c>
    </row>
    <row r="268" spans="1:9" x14ac:dyDescent="0.25">
      <c r="A268" s="10" t="s">
        <v>1037</v>
      </c>
      <c r="B268" s="10" t="s">
        <v>177</v>
      </c>
      <c r="C268" s="10" t="s">
        <v>120</v>
      </c>
      <c r="D268" s="11">
        <v>0</v>
      </c>
      <c r="E268" s="12"/>
      <c r="F268" s="11">
        <v>31961</v>
      </c>
      <c r="G268" s="12"/>
      <c r="H268" s="11">
        <v>0</v>
      </c>
      <c r="I268" s="11">
        <v>31961</v>
      </c>
    </row>
    <row r="269" spans="1:9" x14ac:dyDescent="0.25">
      <c r="A269" s="10" t="s">
        <v>1037</v>
      </c>
      <c r="B269" s="10" t="s">
        <v>177</v>
      </c>
      <c r="C269" s="10" t="s">
        <v>121</v>
      </c>
      <c r="D269" s="11">
        <v>28538.98</v>
      </c>
      <c r="E269" s="12"/>
      <c r="F269" s="11">
        <v>46954</v>
      </c>
      <c r="G269" s="12"/>
      <c r="H269" s="11">
        <v>28538.98</v>
      </c>
      <c r="I269" s="11">
        <v>46954</v>
      </c>
    </row>
    <row r="270" spans="1:9" x14ac:dyDescent="0.25">
      <c r="A270" s="10" t="s">
        <v>1037</v>
      </c>
      <c r="B270" s="10" t="s">
        <v>177</v>
      </c>
      <c r="C270" s="10" t="s">
        <v>122</v>
      </c>
      <c r="D270" s="11">
        <v>35000</v>
      </c>
      <c r="E270" s="12"/>
      <c r="F270" s="11">
        <v>35000</v>
      </c>
      <c r="G270" s="12"/>
      <c r="H270" s="11">
        <v>35000</v>
      </c>
      <c r="I270" s="11">
        <v>35000</v>
      </c>
    </row>
    <row r="271" spans="1:9" x14ac:dyDescent="0.25">
      <c r="A271" s="10" t="s">
        <v>1037</v>
      </c>
      <c r="B271" s="10" t="s">
        <v>177</v>
      </c>
      <c r="C271" s="10" t="s">
        <v>123</v>
      </c>
      <c r="D271" s="11">
        <v>16071.369999999999</v>
      </c>
      <c r="E271" s="11">
        <v>0</v>
      </c>
      <c r="F271" s="11">
        <v>26078</v>
      </c>
      <c r="G271" s="11">
        <v>100000</v>
      </c>
      <c r="H271" s="11">
        <v>16071.369999999999</v>
      </c>
      <c r="I271" s="11">
        <v>126078</v>
      </c>
    </row>
    <row r="272" spans="1:9" x14ac:dyDescent="0.25">
      <c r="A272" s="10" t="s">
        <v>1037</v>
      </c>
      <c r="B272" s="10" t="s">
        <v>177</v>
      </c>
      <c r="C272" s="10" t="s">
        <v>124</v>
      </c>
      <c r="D272" s="11">
        <v>849.67</v>
      </c>
      <c r="E272" s="11">
        <v>2351.27</v>
      </c>
      <c r="F272" s="11">
        <v>20554</v>
      </c>
      <c r="G272" s="11">
        <v>5316</v>
      </c>
      <c r="H272" s="11">
        <v>3200.94</v>
      </c>
      <c r="I272" s="11">
        <v>25870</v>
      </c>
    </row>
    <row r="273" spans="1:9" x14ac:dyDescent="0.25">
      <c r="A273" s="10" t="s">
        <v>1037</v>
      </c>
      <c r="B273" s="10" t="s">
        <v>177</v>
      </c>
      <c r="C273" s="10" t="s">
        <v>125</v>
      </c>
      <c r="D273" s="11">
        <v>188.23999999999998</v>
      </c>
      <c r="E273" s="12"/>
      <c r="F273" s="11">
        <v>0</v>
      </c>
      <c r="G273" s="12"/>
      <c r="H273" s="11">
        <v>188.23999999999998</v>
      </c>
      <c r="I273" s="11">
        <v>0</v>
      </c>
    </row>
    <row r="274" spans="1:9" x14ac:dyDescent="0.25">
      <c r="A274" s="10" t="s">
        <v>1037</v>
      </c>
      <c r="B274" s="10" t="s">
        <v>177</v>
      </c>
      <c r="C274" s="10" t="s">
        <v>126</v>
      </c>
      <c r="D274" s="11">
        <v>3251.4</v>
      </c>
      <c r="E274" s="12"/>
      <c r="F274" s="11">
        <v>0</v>
      </c>
      <c r="G274" s="12"/>
      <c r="H274" s="11">
        <v>3251.4</v>
      </c>
      <c r="I274" s="11">
        <v>0</v>
      </c>
    </row>
    <row r="275" spans="1:9" x14ac:dyDescent="0.25">
      <c r="A275" s="10" t="s">
        <v>1038</v>
      </c>
      <c r="B275" s="10" t="s">
        <v>196</v>
      </c>
      <c r="C275" s="10" t="s">
        <v>127</v>
      </c>
      <c r="D275" s="11">
        <v>2047289.2899999972</v>
      </c>
      <c r="E275" s="11">
        <v>42935.510000000009</v>
      </c>
      <c r="F275" s="11">
        <v>1822589</v>
      </c>
      <c r="G275" s="11">
        <v>1282397</v>
      </c>
      <c r="H275" s="11">
        <v>2090224.7999999973</v>
      </c>
      <c r="I275" s="11">
        <v>3104986</v>
      </c>
    </row>
    <row r="276" spans="1:9" x14ac:dyDescent="0.25">
      <c r="A276" s="10" t="s">
        <v>1038</v>
      </c>
      <c r="B276" s="10" t="s">
        <v>196</v>
      </c>
      <c r="C276" s="10" t="s">
        <v>128</v>
      </c>
      <c r="D276" s="11">
        <v>8936162.5499999728</v>
      </c>
      <c r="E276" s="11">
        <v>127919.39</v>
      </c>
      <c r="F276" s="11">
        <v>8652436</v>
      </c>
      <c r="G276" s="11">
        <v>7887566</v>
      </c>
      <c r="H276" s="11">
        <v>9064081.9399999734</v>
      </c>
      <c r="I276" s="11">
        <v>16540002</v>
      </c>
    </row>
    <row r="277" spans="1:9" x14ac:dyDescent="0.25">
      <c r="A277" s="10" t="s">
        <v>1038</v>
      </c>
      <c r="B277" s="10" t="s">
        <v>196</v>
      </c>
      <c r="C277" s="10" t="s">
        <v>129</v>
      </c>
      <c r="D277" s="11">
        <v>3680828.3400000045</v>
      </c>
      <c r="E277" s="11">
        <v>123287.42000000003</v>
      </c>
      <c r="F277" s="11">
        <v>4118903</v>
      </c>
      <c r="G277" s="11">
        <v>3958540</v>
      </c>
      <c r="H277" s="11">
        <v>3804115.7600000044</v>
      </c>
      <c r="I277" s="11">
        <v>8077443</v>
      </c>
    </row>
    <row r="278" spans="1:9" x14ac:dyDescent="0.25">
      <c r="A278" s="10" t="s">
        <v>1038</v>
      </c>
      <c r="B278" s="10" t="s">
        <v>196</v>
      </c>
      <c r="C278" s="10" t="s">
        <v>130</v>
      </c>
      <c r="D278" s="11">
        <v>996418.64000000025</v>
      </c>
      <c r="E278" s="11">
        <v>8888.3099999999977</v>
      </c>
      <c r="F278" s="11">
        <v>621807</v>
      </c>
      <c r="G278" s="11">
        <v>1706459</v>
      </c>
      <c r="H278" s="11">
        <v>1005306.9500000002</v>
      </c>
      <c r="I278" s="11">
        <v>2328266</v>
      </c>
    </row>
    <row r="279" spans="1:9" x14ac:dyDescent="0.25">
      <c r="A279" s="10" t="s">
        <v>1038</v>
      </c>
      <c r="B279" s="10" t="s">
        <v>196</v>
      </c>
      <c r="C279" s="10" t="s">
        <v>131</v>
      </c>
      <c r="D279" s="11">
        <v>1812814.75</v>
      </c>
      <c r="E279" s="11">
        <v>16671.269999999993</v>
      </c>
      <c r="F279" s="11">
        <v>2376887</v>
      </c>
      <c r="G279" s="11">
        <v>2929385</v>
      </c>
      <c r="H279" s="11">
        <v>1829486.02</v>
      </c>
      <c r="I279" s="11">
        <v>5306272</v>
      </c>
    </row>
    <row r="280" spans="1:9" x14ac:dyDescent="0.25">
      <c r="A280" s="10" t="s">
        <v>1038</v>
      </c>
      <c r="B280" s="10" t="s">
        <v>196</v>
      </c>
      <c r="C280" s="10" t="s">
        <v>132</v>
      </c>
      <c r="D280" s="11">
        <v>6249.8099999999995</v>
      </c>
      <c r="E280" s="11">
        <v>0</v>
      </c>
      <c r="F280" s="11">
        <v>27200</v>
      </c>
      <c r="G280" s="11">
        <v>10421</v>
      </c>
      <c r="H280" s="11">
        <v>6249.8099999999995</v>
      </c>
      <c r="I280" s="11">
        <v>37621</v>
      </c>
    </row>
    <row r="281" spans="1:9" x14ac:dyDescent="0.25">
      <c r="A281" s="10" t="s">
        <v>1038</v>
      </c>
      <c r="B281" s="10" t="s">
        <v>196</v>
      </c>
      <c r="C281" s="10" t="s">
        <v>133</v>
      </c>
      <c r="D281" s="11">
        <v>576912.37999999954</v>
      </c>
      <c r="E281" s="11">
        <v>8419.159999999998</v>
      </c>
      <c r="F281" s="11">
        <v>485838</v>
      </c>
      <c r="G281" s="11">
        <v>575367</v>
      </c>
      <c r="H281" s="11">
        <v>585331.53999999957</v>
      </c>
      <c r="I281" s="11">
        <v>1061205</v>
      </c>
    </row>
    <row r="282" spans="1:9" x14ac:dyDescent="0.25">
      <c r="A282" s="10" t="s">
        <v>1038</v>
      </c>
      <c r="B282" s="10" t="s">
        <v>177</v>
      </c>
      <c r="C282" s="10" t="s">
        <v>127</v>
      </c>
      <c r="D282" s="11">
        <v>2007389.4200000002</v>
      </c>
      <c r="E282" s="11">
        <v>148609.81</v>
      </c>
      <c r="F282" s="11">
        <v>2390605</v>
      </c>
      <c r="G282" s="11">
        <v>2569478</v>
      </c>
      <c r="H282" s="11">
        <v>2155999.23</v>
      </c>
      <c r="I282" s="11">
        <v>4960083</v>
      </c>
    </row>
    <row r="283" spans="1:9" x14ac:dyDescent="0.25">
      <c r="A283" s="10" t="s">
        <v>1038</v>
      </c>
      <c r="B283" s="10" t="s">
        <v>177</v>
      </c>
      <c r="C283" s="10" t="s">
        <v>128</v>
      </c>
      <c r="D283" s="11">
        <v>3219413.0700000059</v>
      </c>
      <c r="E283" s="11">
        <v>304395.74000000011</v>
      </c>
      <c r="F283" s="11">
        <v>3523064</v>
      </c>
      <c r="G283" s="11">
        <v>5338014</v>
      </c>
      <c r="H283" s="11">
        <v>3523808.8100000061</v>
      </c>
      <c r="I283" s="11">
        <v>8861078</v>
      </c>
    </row>
    <row r="284" spans="1:9" x14ac:dyDescent="0.25">
      <c r="A284" s="10" t="s">
        <v>1038</v>
      </c>
      <c r="B284" s="10" t="s">
        <v>177</v>
      </c>
      <c r="C284" s="10" t="s">
        <v>129</v>
      </c>
      <c r="D284" s="11">
        <v>1847764.3199999998</v>
      </c>
      <c r="E284" s="11">
        <v>30451.39</v>
      </c>
      <c r="F284" s="11">
        <v>1943444</v>
      </c>
      <c r="G284" s="11">
        <v>1725060</v>
      </c>
      <c r="H284" s="11">
        <v>1878215.7099999997</v>
      </c>
      <c r="I284" s="11">
        <v>3668504</v>
      </c>
    </row>
    <row r="285" spans="1:9" x14ac:dyDescent="0.25">
      <c r="A285" s="10" t="s">
        <v>1038</v>
      </c>
      <c r="B285" s="10" t="s">
        <v>177</v>
      </c>
      <c r="C285" s="10" t="s">
        <v>130</v>
      </c>
      <c r="D285" s="11">
        <v>1503109.3799999983</v>
      </c>
      <c r="E285" s="11">
        <v>300571.48999999993</v>
      </c>
      <c r="F285" s="11">
        <v>1153539</v>
      </c>
      <c r="G285" s="11">
        <v>1604804</v>
      </c>
      <c r="H285" s="11">
        <v>1803680.8699999982</v>
      </c>
      <c r="I285" s="11">
        <v>2758343</v>
      </c>
    </row>
    <row r="286" spans="1:9" x14ac:dyDescent="0.25">
      <c r="A286" s="10" t="s">
        <v>1038</v>
      </c>
      <c r="B286" s="10" t="s">
        <v>177</v>
      </c>
      <c r="C286" s="10" t="s">
        <v>131</v>
      </c>
      <c r="D286" s="11">
        <v>7022892.5600000015</v>
      </c>
      <c r="E286" s="11">
        <v>196734.91</v>
      </c>
      <c r="F286" s="11">
        <v>7424000</v>
      </c>
      <c r="G286" s="11">
        <v>7100000</v>
      </c>
      <c r="H286" s="11">
        <v>7219627.4700000016</v>
      </c>
      <c r="I286" s="11">
        <v>14524000</v>
      </c>
    </row>
    <row r="287" spans="1:9" x14ac:dyDescent="0.25">
      <c r="A287" s="10" t="s">
        <v>1038</v>
      </c>
      <c r="B287" s="10" t="s">
        <v>177</v>
      </c>
      <c r="C287" s="10" t="s">
        <v>132</v>
      </c>
      <c r="D287" s="11">
        <v>2640.29</v>
      </c>
      <c r="E287" s="12"/>
      <c r="F287" s="11">
        <v>0</v>
      </c>
      <c r="G287" s="12"/>
      <c r="H287" s="11">
        <v>2640.29</v>
      </c>
      <c r="I287" s="11">
        <v>0</v>
      </c>
    </row>
    <row r="288" spans="1:9" x14ac:dyDescent="0.25">
      <c r="A288" s="10" t="s">
        <v>1038</v>
      </c>
      <c r="B288" s="10" t="s">
        <v>177</v>
      </c>
      <c r="C288" s="10" t="s">
        <v>133</v>
      </c>
      <c r="D288" s="11">
        <v>2175078.7199999997</v>
      </c>
      <c r="E288" s="11">
        <v>320874.99</v>
      </c>
      <c r="F288" s="11">
        <v>1888773</v>
      </c>
      <c r="G288" s="11">
        <v>261593</v>
      </c>
      <c r="H288" s="11">
        <v>2495953.71</v>
      </c>
      <c r="I288" s="11">
        <v>2150366</v>
      </c>
    </row>
    <row r="289" spans="1:9" x14ac:dyDescent="0.25">
      <c r="A289" s="10" t="s">
        <v>1039</v>
      </c>
      <c r="B289" s="10" t="s">
        <v>196</v>
      </c>
      <c r="C289" s="10" t="s">
        <v>1010</v>
      </c>
      <c r="D289" s="11">
        <v>0</v>
      </c>
      <c r="E289" s="12"/>
      <c r="F289" s="11">
        <v>4000</v>
      </c>
      <c r="G289" s="12"/>
      <c r="H289" s="11">
        <v>0</v>
      </c>
      <c r="I289" s="11">
        <v>4000</v>
      </c>
    </row>
    <row r="290" spans="1:9" x14ac:dyDescent="0.25">
      <c r="A290" s="10" t="s">
        <v>1040</v>
      </c>
      <c r="B290" s="10" t="s">
        <v>196</v>
      </c>
      <c r="C290" s="10" t="s">
        <v>134</v>
      </c>
      <c r="D290" s="11">
        <v>12015.560000000001</v>
      </c>
      <c r="E290" s="12"/>
      <c r="F290" s="11">
        <v>709574</v>
      </c>
      <c r="G290" s="12"/>
      <c r="H290" s="11">
        <v>12015.560000000001</v>
      </c>
      <c r="I290" s="11">
        <v>709574</v>
      </c>
    </row>
    <row r="291" spans="1:9" x14ac:dyDescent="0.25">
      <c r="A291" s="10" t="s">
        <v>1040</v>
      </c>
      <c r="B291" s="10" t="s">
        <v>177</v>
      </c>
      <c r="C291" s="10" t="s">
        <v>134</v>
      </c>
      <c r="D291" s="11">
        <v>0</v>
      </c>
      <c r="E291" s="12"/>
      <c r="F291" s="11">
        <v>709574</v>
      </c>
      <c r="G291" s="12"/>
      <c r="H291" s="11">
        <v>0</v>
      </c>
      <c r="I291" s="11">
        <v>709574</v>
      </c>
    </row>
    <row r="292" spans="1:9" x14ac:dyDescent="0.25">
      <c r="A292" s="10" t="s">
        <v>1041</v>
      </c>
      <c r="B292" s="10" t="s">
        <v>196</v>
      </c>
      <c r="C292" s="10" t="s">
        <v>135</v>
      </c>
      <c r="D292" s="11">
        <v>5336.05</v>
      </c>
      <c r="E292" s="12"/>
      <c r="F292" s="11">
        <v>587709</v>
      </c>
      <c r="G292" s="12"/>
      <c r="H292" s="11">
        <v>5336.05</v>
      </c>
      <c r="I292" s="11">
        <v>587709</v>
      </c>
    </row>
    <row r="293" spans="1:9" x14ac:dyDescent="0.25">
      <c r="A293" s="10" t="s">
        <v>1041</v>
      </c>
      <c r="B293" s="10" t="s">
        <v>177</v>
      </c>
      <c r="C293" s="10" t="s">
        <v>135</v>
      </c>
      <c r="D293" s="11">
        <v>0</v>
      </c>
      <c r="E293" s="12"/>
      <c r="F293" s="11">
        <v>587709</v>
      </c>
      <c r="G293" s="12"/>
      <c r="H293" s="11">
        <v>0</v>
      </c>
      <c r="I293" s="11">
        <v>587709</v>
      </c>
    </row>
    <row r="294" spans="1:9" x14ac:dyDescent="0.25">
      <c r="A294" s="10" t="s">
        <v>1042</v>
      </c>
      <c r="B294" s="10" t="s">
        <v>196</v>
      </c>
      <c r="C294" s="10" t="s">
        <v>136</v>
      </c>
      <c r="D294" s="11">
        <v>16924.539999999997</v>
      </c>
      <c r="E294" s="12"/>
      <c r="F294" s="11">
        <v>718100</v>
      </c>
      <c r="G294" s="12"/>
      <c r="H294" s="11">
        <v>16924.539999999997</v>
      </c>
      <c r="I294" s="11">
        <v>718100</v>
      </c>
    </row>
    <row r="295" spans="1:9" x14ac:dyDescent="0.25">
      <c r="A295" s="10" t="s">
        <v>1042</v>
      </c>
      <c r="B295" s="10" t="s">
        <v>177</v>
      </c>
      <c r="C295" s="10" t="s">
        <v>136</v>
      </c>
      <c r="D295" s="11">
        <v>0</v>
      </c>
      <c r="E295" s="12"/>
      <c r="F295" s="11">
        <v>718100</v>
      </c>
      <c r="G295" s="12"/>
      <c r="H295" s="11">
        <v>0</v>
      </c>
      <c r="I295" s="11">
        <v>718100</v>
      </c>
    </row>
    <row r="296" spans="1:9" x14ac:dyDescent="0.25">
      <c r="A296" s="10" t="s">
        <v>1043</v>
      </c>
      <c r="B296" s="10" t="s">
        <v>196</v>
      </c>
      <c r="C296" s="10" t="s">
        <v>137</v>
      </c>
      <c r="D296" s="11">
        <v>81379.790000000008</v>
      </c>
      <c r="E296" s="12"/>
      <c r="F296" s="11">
        <v>810641</v>
      </c>
      <c r="G296" s="12"/>
      <c r="H296" s="11">
        <v>81379.790000000008</v>
      </c>
      <c r="I296" s="11">
        <v>810641</v>
      </c>
    </row>
    <row r="297" spans="1:9" x14ac:dyDescent="0.25">
      <c r="A297" s="10" t="s">
        <v>1043</v>
      </c>
      <c r="B297" s="10" t="s">
        <v>177</v>
      </c>
      <c r="C297" s="10" t="s">
        <v>137</v>
      </c>
      <c r="D297" s="11">
        <v>0</v>
      </c>
      <c r="E297" s="12"/>
      <c r="F297" s="11">
        <v>810641</v>
      </c>
      <c r="G297" s="12"/>
      <c r="H297" s="11">
        <v>0</v>
      </c>
      <c r="I297" s="11">
        <v>810641</v>
      </c>
    </row>
    <row r="298" spans="1:9" x14ac:dyDescent="0.25">
      <c r="A298" s="10" t="s">
        <v>1044</v>
      </c>
      <c r="B298" s="10" t="s">
        <v>196</v>
      </c>
      <c r="C298" s="10" t="s">
        <v>1011</v>
      </c>
      <c r="D298" s="11">
        <v>-33335.93</v>
      </c>
      <c r="E298" s="12"/>
      <c r="F298" s="11">
        <v>0</v>
      </c>
      <c r="G298" s="12"/>
      <c r="H298" s="11">
        <v>-33335.93</v>
      </c>
      <c r="I298" s="11">
        <v>0</v>
      </c>
    </row>
    <row r="299" spans="1:9" x14ac:dyDescent="0.25">
      <c r="A299" s="10" t="s">
        <v>1045</v>
      </c>
      <c r="B299" s="10" t="s">
        <v>196</v>
      </c>
      <c r="C299" s="10" t="s">
        <v>138</v>
      </c>
      <c r="D299" s="11">
        <v>1873.97</v>
      </c>
      <c r="E299" s="12"/>
      <c r="F299" s="11">
        <v>920726</v>
      </c>
      <c r="G299" s="12"/>
      <c r="H299" s="11">
        <v>1873.97</v>
      </c>
      <c r="I299" s="11">
        <v>920726</v>
      </c>
    </row>
    <row r="300" spans="1:9" x14ac:dyDescent="0.25">
      <c r="A300" s="10" t="s">
        <v>1045</v>
      </c>
      <c r="B300" s="10" t="s">
        <v>177</v>
      </c>
      <c r="C300" s="10" t="s">
        <v>138</v>
      </c>
      <c r="D300" s="11">
        <v>0</v>
      </c>
      <c r="E300" s="12"/>
      <c r="F300" s="11">
        <v>920726</v>
      </c>
      <c r="G300" s="12"/>
      <c r="H300" s="11">
        <v>0</v>
      </c>
      <c r="I300" s="11">
        <v>920726</v>
      </c>
    </row>
    <row r="301" spans="1:9" x14ac:dyDescent="0.25">
      <c r="A301" s="10" t="s">
        <v>1046</v>
      </c>
      <c r="B301" s="10" t="s">
        <v>196</v>
      </c>
      <c r="C301" s="10" t="s">
        <v>139</v>
      </c>
      <c r="D301" s="11">
        <v>13.11</v>
      </c>
      <c r="E301" s="12"/>
      <c r="F301" s="11">
        <v>23599</v>
      </c>
      <c r="G301" s="12"/>
      <c r="H301" s="11">
        <v>13.11</v>
      </c>
      <c r="I301" s="11">
        <v>23599</v>
      </c>
    </row>
    <row r="302" spans="1:9" x14ac:dyDescent="0.25">
      <c r="A302" s="10" t="s">
        <v>1046</v>
      </c>
      <c r="B302" s="10" t="s">
        <v>177</v>
      </c>
      <c r="C302" s="10" t="s">
        <v>139</v>
      </c>
      <c r="D302" s="11">
        <v>0</v>
      </c>
      <c r="E302" s="12"/>
      <c r="F302" s="11">
        <v>23599</v>
      </c>
      <c r="G302" s="12"/>
      <c r="H302" s="11">
        <v>0</v>
      </c>
      <c r="I302" s="11">
        <v>23599</v>
      </c>
    </row>
    <row r="303" spans="1:9" x14ac:dyDescent="0.25">
      <c r="A303" s="10" t="s">
        <v>1047</v>
      </c>
      <c r="B303" s="10" t="s">
        <v>196</v>
      </c>
      <c r="C303" s="10" t="s">
        <v>1012</v>
      </c>
      <c r="D303" s="11">
        <v>53.62</v>
      </c>
      <c r="E303" s="12"/>
      <c r="F303" s="11">
        <v>20000</v>
      </c>
      <c r="G303" s="12"/>
      <c r="H303" s="11">
        <v>53.62</v>
      </c>
      <c r="I303" s="11">
        <v>20000</v>
      </c>
    </row>
    <row r="304" spans="1:9" x14ac:dyDescent="0.25">
      <c r="A304" s="10" t="s">
        <v>1048</v>
      </c>
      <c r="B304" s="10" t="s">
        <v>196</v>
      </c>
      <c r="C304" s="10" t="s">
        <v>1013</v>
      </c>
      <c r="D304" s="11">
        <v>0</v>
      </c>
      <c r="E304" s="12"/>
      <c r="F304" s="11">
        <v>0</v>
      </c>
      <c r="G304" s="12"/>
      <c r="H304" s="11">
        <v>0</v>
      </c>
      <c r="I304" s="11">
        <v>0</v>
      </c>
    </row>
    <row r="305" spans="1:9" x14ac:dyDescent="0.25">
      <c r="A305" s="10" t="s">
        <v>1049</v>
      </c>
      <c r="B305" s="10" t="s">
        <v>196</v>
      </c>
      <c r="C305" s="10" t="s">
        <v>140</v>
      </c>
      <c r="D305" s="11">
        <v>0</v>
      </c>
      <c r="E305" s="12"/>
      <c r="F305" s="11">
        <v>468395</v>
      </c>
      <c r="G305" s="12"/>
      <c r="H305" s="11">
        <v>0</v>
      </c>
      <c r="I305" s="11">
        <v>468395</v>
      </c>
    </row>
    <row r="306" spans="1:9" x14ac:dyDescent="0.25">
      <c r="A306" s="10" t="s">
        <v>1049</v>
      </c>
      <c r="B306" s="10" t="s">
        <v>177</v>
      </c>
      <c r="C306" s="10" t="s">
        <v>140</v>
      </c>
      <c r="D306" s="11">
        <v>0</v>
      </c>
      <c r="E306" s="12"/>
      <c r="F306" s="11">
        <v>468395</v>
      </c>
      <c r="G306" s="12"/>
      <c r="H306" s="11">
        <v>0</v>
      </c>
      <c r="I306" s="11">
        <v>468395</v>
      </c>
    </row>
    <row r="307" spans="1:9" x14ac:dyDescent="0.25">
      <c r="A307" s="10" t="s">
        <v>1050</v>
      </c>
      <c r="B307" s="10" t="s">
        <v>196</v>
      </c>
      <c r="C307" s="10" t="s">
        <v>141</v>
      </c>
      <c r="D307" s="11">
        <v>0</v>
      </c>
      <c r="E307" s="12"/>
      <c r="F307" s="11">
        <v>304326</v>
      </c>
      <c r="G307" s="12"/>
      <c r="H307" s="11">
        <v>0</v>
      </c>
      <c r="I307" s="11">
        <v>304326</v>
      </c>
    </row>
    <row r="308" spans="1:9" x14ac:dyDescent="0.25">
      <c r="A308" s="10" t="s">
        <v>1050</v>
      </c>
      <c r="B308" s="10" t="s">
        <v>177</v>
      </c>
      <c r="C308" s="10" t="s">
        <v>141</v>
      </c>
      <c r="D308" s="11">
        <v>0</v>
      </c>
      <c r="E308" s="12"/>
      <c r="F308" s="11">
        <v>304326</v>
      </c>
      <c r="G308" s="12"/>
      <c r="H308" s="11">
        <v>0</v>
      </c>
      <c r="I308" s="11">
        <v>304326</v>
      </c>
    </row>
    <row r="309" spans="1:9" x14ac:dyDescent="0.25">
      <c r="A309" s="10" t="s">
        <v>1051</v>
      </c>
      <c r="B309" s="10" t="s">
        <v>196</v>
      </c>
      <c r="C309" s="10" t="s">
        <v>142</v>
      </c>
      <c r="D309" s="11">
        <v>296362.46999999997</v>
      </c>
      <c r="E309" s="12"/>
      <c r="F309" s="11">
        <v>310583</v>
      </c>
      <c r="G309" s="12"/>
      <c r="H309" s="11">
        <v>296362.46999999997</v>
      </c>
      <c r="I309" s="11">
        <v>310583</v>
      </c>
    </row>
    <row r="310" spans="1:9" x14ac:dyDescent="0.25">
      <c r="A310" s="10" t="s">
        <v>1051</v>
      </c>
      <c r="B310" s="10" t="s">
        <v>177</v>
      </c>
      <c r="C310" s="10" t="s">
        <v>142</v>
      </c>
      <c r="D310" s="11">
        <v>0</v>
      </c>
      <c r="E310" s="12"/>
      <c r="F310" s="11">
        <v>310583</v>
      </c>
      <c r="G310" s="12"/>
      <c r="H310" s="11">
        <v>0</v>
      </c>
      <c r="I310" s="11">
        <v>310583</v>
      </c>
    </row>
    <row r="311" spans="1:9" x14ac:dyDescent="0.25">
      <c r="A311" s="10" t="s">
        <v>1052</v>
      </c>
      <c r="B311" s="10" t="s">
        <v>196</v>
      </c>
      <c r="C311" s="10" t="s">
        <v>143</v>
      </c>
      <c r="D311" s="11">
        <v>177758.58000000002</v>
      </c>
      <c r="E311" s="12"/>
      <c r="F311" s="11">
        <v>182200</v>
      </c>
      <c r="G311" s="12"/>
      <c r="H311" s="11">
        <v>177758.58000000002</v>
      </c>
      <c r="I311" s="11">
        <v>182200</v>
      </c>
    </row>
    <row r="312" spans="1:9" x14ac:dyDescent="0.25">
      <c r="A312" s="10" t="s">
        <v>1052</v>
      </c>
      <c r="B312" s="10" t="s">
        <v>177</v>
      </c>
      <c r="C312" s="10" t="s">
        <v>143</v>
      </c>
      <c r="D312" s="11">
        <v>0</v>
      </c>
      <c r="E312" s="12"/>
      <c r="F312" s="11">
        <v>182200</v>
      </c>
      <c r="G312" s="12"/>
      <c r="H312" s="11">
        <v>0</v>
      </c>
      <c r="I312" s="11">
        <v>182200</v>
      </c>
    </row>
    <row r="313" spans="1:9" x14ac:dyDescent="0.25">
      <c r="A313" s="10" t="s">
        <v>1053</v>
      </c>
      <c r="B313" s="10" t="s">
        <v>196</v>
      </c>
      <c r="C313" s="10" t="s">
        <v>144</v>
      </c>
      <c r="D313" s="11">
        <v>1447780.24</v>
      </c>
      <c r="E313" s="12"/>
      <c r="F313" s="11">
        <v>2125600</v>
      </c>
      <c r="G313" s="12"/>
      <c r="H313" s="11">
        <v>1447780.24</v>
      </c>
      <c r="I313" s="11">
        <v>2125600</v>
      </c>
    </row>
    <row r="314" spans="1:9" x14ac:dyDescent="0.25">
      <c r="A314" s="10" t="s">
        <v>1053</v>
      </c>
      <c r="B314" s="10" t="s">
        <v>177</v>
      </c>
      <c r="C314" s="10" t="s">
        <v>144</v>
      </c>
      <c r="D314" s="11">
        <v>0</v>
      </c>
      <c r="E314" s="12"/>
      <c r="F314" s="11">
        <v>2125600</v>
      </c>
      <c r="G314" s="12"/>
      <c r="H314" s="11">
        <v>0</v>
      </c>
      <c r="I314" s="11">
        <v>2125600</v>
      </c>
    </row>
    <row r="315" spans="1:9" x14ac:dyDescent="0.25">
      <c r="A315" s="10" t="s">
        <v>1054</v>
      </c>
      <c r="B315" s="10" t="s">
        <v>196</v>
      </c>
      <c r="C315" s="10" t="s">
        <v>145</v>
      </c>
      <c r="D315" s="11">
        <v>3012479.18</v>
      </c>
      <c r="E315" s="11">
        <v>-378.88</v>
      </c>
      <c r="F315" s="11">
        <v>5110000</v>
      </c>
      <c r="G315" s="11">
        <v>0</v>
      </c>
      <c r="H315" s="11">
        <v>3012100.3000000003</v>
      </c>
      <c r="I315" s="11">
        <v>5110000</v>
      </c>
    </row>
    <row r="316" spans="1:9" x14ac:dyDescent="0.25">
      <c r="A316" s="10" t="s">
        <v>1054</v>
      </c>
      <c r="B316" s="10" t="s">
        <v>177</v>
      </c>
      <c r="C316" s="10" t="s">
        <v>145</v>
      </c>
      <c r="D316" s="11">
        <v>0</v>
      </c>
      <c r="E316" s="12"/>
      <c r="F316" s="11">
        <v>5110000</v>
      </c>
      <c r="G316" s="12"/>
      <c r="H316" s="11">
        <v>0</v>
      </c>
      <c r="I316" s="11">
        <v>5110000</v>
      </c>
    </row>
    <row r="317" spans="1:9" x14ac:dyDescent="0.25">
      <c r="A317" s="10" t="s">
        <v>1055</v>
      </c>
      <c r="B317" s="10" t="s">
        <v>196</v>
      </c>
      <c r="C317" s="10" t="s">
        <v>146</v>
      </c>
      <c r="D317" s="11">
        <v>579.09999999999991</v>
      </c>
      <c r="E317" s="12"/>
      <c r="F317" s="11">
        <v>5555556</v>
      </c>
      <c r="G317" s="12"/>
      <c r="H317" s="11">
        <v>579.09999999999991</v>
      </c>
      <c r="I317" s="11">
        <v>5555556</v>
      </c>
    </row>
    <row r="318" spans="1:9" x14ac:dyDescent="0.25">
      <c r="A318" s="10" t="s">
        <v>1055</v>
      </c>
      <c r="B318" s="10" t="s">
        <v>177</v>
      </c>
      <c r="C318" s="10" t="s">
        <v>146</v>
      </c>
      <c r="D318" s="11">
        <v>0</v>
      </c>
      <c r="E318" s="12"/>
      <c r="F318" s="11">
        <v>5555556</v>
      </c>
      <c r="G318" s="12"/>
      <c r="H318" s="11">
        <v>0</v>
      </c>
      <c r="I318" s="11">
        <v>5555556</v>
      </c>
    </row>
    <row r="319" spans="1:9" x14ac:dyDescent="0.25">
      <c r="A319" s="10" t="s">
        <v>1056</v>
      </c>
      <c r="B319" s="10" t="s">
        <v>196</v>
      </c>
      <c r="C319" s="10" t="s">
        <v>1014</v>
      </c>
      <c r="D319" s="11">
        <v>1557306.5499999998</v>
      </c>
      <c r="E319" s="12"/>
      <c r="F319" s="11">
        <v>2448102</v>
      </c>
      <c r="G319" s="12"/>
      <c r="H319" s="11">
        <v>1557306.5499999998</v>
      </c>
      <c r="I319" s="11">
        <v>2448102</v>
      </c>
    </row>
    <row r="320" spans="1:9" x14ac:dyDescent="0.25">
      <c r="A320" s="10" t="s">
        <v>1057</v>
      </c>
      <c r="B320" s="10" t="s">
        <v>196</v>
      </c>
      <c r="C320" s="10" t="s">
        <v>147</v>
      </c>
      <c r="D320" s="11">
        <v>1167659.8600000003</v>
      </c>
      <c r="E320" s="11">
        <v>2319.21</v>
      </c>
      <c r="F320" s="11">
        <v>1853577</v>
      </c>
      <c r="G320" s="11">
        <v>1720929</v>
      </c>
      <c r="H320" s="11">
        <v>1169979.0700000003</v>
      </c>
      <c r="I320" s="11">
        <v>3574506</v>
      </c>
    </row>
    <row r="321" spans="1:9" x14ac:dyDescent="0.25">
      <c r="A321" s="10" t="s">
        <v>1057</v>
      </c>
      <c r="B321" s="10" t="s">
        <v>196</v>
      </c>
      <c r="C321" s="10" t="s">
        <v>148</v>
      </c>
      <c r="D321" s="11">
        <v>1680294.9299999976</v>
      </c>
      <c r="E321" s="11">
        <v>55856.520000000011</v>
      </c>
      <c r="F321" s="11">
        <v>1994359</v>
      </c>
      <c r="G321" s="11">
        <v>1788560</v>
      </c>
      <c r="H321" s="11">
        <v>1736151.4499999976</v>
      </c>
      <c r="I321" s="11">
        <v>3782919</v>
      </c>
    </row>
    <row r="322" spans="1:9" x14ac:dyDescent="0.25">
      <c r="A322" s="10" t="s">
        <v>1057</v>
      </c>
      <c r="B322" s="10" t="s">
        <v>196</v>
      </c>
      <c r="C322" s="10" t="s">
        <v>149</v>
      </c>
      <c r="D322" s="11">
        <v>1249297.8299999989</v>
      </c>
      <c r="E322" s="11">
        <v>31421.42</v>
      </c>
      <c r="F322" s="11">
        <v>1463985</v>
      </c>
      <c r="G322" s="11">
        <v>1505055</v>
      </c>
      <c r="H322" s="11">
        <v>1280719.2499999988</v>
      </c>
      <c r="I322" s="11">
        <v>2969040</v>
      </c>
    </row>
    <row r="323" spans="1:9" x14ac:dyDescent="0.25">
      <c r="A323" s="10" t="s">
        <v>1057</v>
      </c>
      <c r="B323" s="10" t="s">
        <v>196</v>
      </c>
      <c r="C323" s="10" t="s">
        <v>150</v>
      </c>
      <c r="D323" s="11">
        <v>344411.66999999958</v>
      </c>
      <c r="E323" s="11">
        <v>18830.250000000007</v>
      </c>
      <c r="F323" s="11">
        <v>370188</v>
      </c>
      <c r="G323" s="11">
        <v>352814</v>
      </c>
      <c r="H323" s="11">
        <v>363241.91999999958</v>
      </c>
      <c r="I323" s="11">
        <v>723002</v>
      </c>
    </row>
    <row r="324" spans="1:9" x14ac:dyDescent="0.25">
      <c r="A324" s="10" t="s">
        <v>1057</v>
      </c>
      <c r="B324" s="10" t="s">
        <v>196</v>
      </c>
      <c r="C324" s="10" t="s">
        <v>1015</v>
      </c>
      <c r="D324" s="11">
        <v>158728.79000000007</v>
      </c>
      <c r="E324" s="11">
        <v>4849.5999999999995</v>
      </c>
      <c r="F324" s="11">
        <v>175348</v>
      </c>
      <c r="G324" s="11">
        <v>174422</v>
      </c>
      <c r="H324" s="11">
        <v>163578.39000000007</v>
      </c>
      <c r="I324" s="11">
        <v>349770</v>
      </c>
    </row>
    <row r="325" spans="1:9" x14ac:dyDescent="0.25">
      <c r="A325" s="10" t="s">
        <v>1057</v>
      </c>
      <c r="B325" s="10" t="s">
        <v>177</v>
      </c>
      <c r="C325" s="10" t="s">
        <v>147</v>
      </c>
      <c r="D325" s="11">
        <v>4906715.1000000006</v>
      </c>
      <c r="E325" s="11">
        <v>0</v>
      </c>
      <c r="F325" s="11">
        <v>5382369</v>
      </c>
      <c r="G325" s="11">
        <v>5645233</v>
      </c>
      <c r="H325" s="11">
        <v>4906715.1000000006</v>
      </c>
      <c r="I325" s="11">
        <v>11027602</v>
      </c>
    </row>
    <row r="326" spans="1:9" x14ac:dyDescent="0.25">
      <c r="A326" s="10" t="s">
        <v>1057</v>
      </c>
      <c r="B326" s="10" t="s">
        <v>177</v>
      </c>
      <c r="C326" s="10" t="s">
        <v>148</v>
      </c>
      <c r="D326" s="11">
        <v>5080.4299999999994</v>
      </c>
      <c r="E326" s="11">
        <v>0</v>
      </c>
      <c r="F326" s="11">
        <v>2000</v>
      </c>
      <c r="G326" s="11">
        <v>2000</v>
      </c>
      <c r="H326" s="11">
        <v>5080.4299999999994</v>
      </c>
      <c r="I326" s="11">
        <v>4000</v>
      </c>
    </row>
    <row r="327" spans="1:9" x14ac:dyDescent="0.25">
      <c r="A327" s="10" t="s">
        <v>1057</v>
      </c>
      <c r="B327" s="10" t="s">
        <v>177</v>
      </c>
      <c r="C327" s="10" t="s">
        <v>149</v>
      </c>
      <c r="D327" s="11">
        <v>240993.76999999996</v>
      </c>
      <c r="E327" s="11">
        <v>0</v>
      </c>
      <c r="F327" s="11">
        <v>457000</v>
      </c>
      <c r="G327" s="11">
        <v>379000</v>
      </c>
      <c r="H327" s="11">
        <v>240993.76999999996</v>
      </c>
      <c r="I327" s="11">
        <v>836000</v>
      </c>
    </row>
    <row r="328" spans="1:9" x14ac:dyDescent="0.25">
      <c r="A328" s="10" t="s">
        <v>1057</v>
      </c>
      <c r="B328" s="10" t="s">
        <v>177</v>
      </c>
      <c r="C328" s="10" t="s">
        <v>150</v>
      </c>
      <c r="D328" s="11">
        <v>47581.900000000009</v>
      </c>
      <c r="E328" s="11">
        <v>0</v>
      </c>
      <c r="F328" s="11">
        <v>45000</v>
      </c>
      <c r="G328" s="11">
        <v>30000</v>
      </c>
      <c r="H328" s="11">
        <v>47581.900000000009</v>
      </c>
      <c r="I328" s="11">
        <v>75000</v>
      </c>
    </row>
    <row r="329" spans="1:9" x14ac:dyDescent="0.25">
      <c r="A329" s="10" t="s">
        <v>1058</v>
      </c>
      <c r="B329" s="10" t="s">
        <v>196</v>
      </c>
      <c r="C329" s="10" t="s">
        <v>151</v>
      </c>
      <c r="D329" s="11">
        <v>3154124.6799999992</v>
      </c>
      <c r="E329" s="11">
        <v>10771.100000000002</v>
      </c>
      <c r="F329" s="11">
        <v>4929530</v>
      </c>
      <c r="G329" s="11">
        <v>4382681</v>
      </c>
      <c r="H329" s="11">
        <v>3164895.7799999993</v>
      </c>
      <c r="I329" s="11">
        <v>9312211</v>
      </c>
    </row>
    <row r="330" spans="1:9" x14ac:dyDescent="0.25">
      <c r="A330" s="10" t="s">
        <v>1058</v>
      </c>
      <c r="B330" s="10" t="s">
        <v>196</v>
      </c>
      <c r="C330" s="10" t="s">
        <v>152</v>
      </c>
      <c r="D330" s="11">
        <v>2167264.2000000002</v>
      </c>
      <c r="E330" s="11">
        <v>43155.460000000006</v>
      </c>
      <c r="F330" s="11">
        <v>2376171</v>
      </c>
      <c r="G330" s="11">
        <v>2419082</v>
      </c>
      <c r="H330" s="11">
        <v>2210419.66</v>
      </c>
      <c r="I330" s="11">
        <v>4795253</v>
      </c>
    </row>
    <row r="331" spans="1:9" x14ac:dyDescent="0.25">
      <c r="A331" s="10" t="s">
        <v>1058</v>
      </c>
      <c r="B331" s="10" t="s">
        <v>196</v>
      </c>
      <c r="C331" s="10" t="s">
        <v>153</v>
      </c>
      <c r="D331" s="11">
        <v>350315.49999999878</v>
      </c>
      <c r="E331" s="11">
        <v>12521.459999999995</v>
      </c>
      <c r="F331" s="11">
        <v>380759</v>
      </c>
      <c r="G331" s="11">
        <v>381564</v>
      </c>
      <c r="H331" s="11">
        <v>362836.9599999988</v>
      </c>
      <c r="I331" s="11">
        <v>762323</v>
      </c>
    </row>
    <row r="332" spans="1:9" x14ac:dyDescent="0.25">
      <c r="A332" s="10" t="s">
        <v>1058</v>
      </c>
      <c r="B332" s="10" t="s">
        <v>196</v>
      </c>
      <c r="C332" s="10" t="s">
        <v>154</v>
      </c>
      <c r="D332" s="11">
        <v>455957.12000000069</v>
      </c>
      <c r="E332" s="11">
        <v>16764.43</v>
      </c>
      <c r="F332" s="11">
        <v>504947</v>
      </c>
      <c r="G332" s="11">
        <v>503846</v>
      </c>
      <c r="H332" s="11">
        <v>472721.55000000069</v>
      </c>
      <c r="I332" s="11">
        <v>1008793</v>
      </c>
    </row>
    <row r="333" spans="1:9" x14ac:dyDescent="0.25">
      <c r="A333" s="10" t="s">
        <v>1058</v>
      </c>
      <c r="B333" s="10" t="s">
        <v>196</v>
      </c>
      <c r="C333" s="10" t="s">
        <v>1016</v>
      </c>
      <c r="D333" s="11">
        <v>153800.87000000011</v>
      </c>
      <c r="E333" s="11">
        <v>8897.34</v>
      </c>
      <c r="F333" s="11">
        <v>191986</v>
      </c>
      <c r="G333" s="11">
        <v>188569</v>
      </c>
      <c r="H333" s="11">
        <v>162698.21000000011</v>
      </c>
      <c r="I333" s="11">
        <v>380555</v>
      </c>
    </row>
    <row r="334" spans="1:9" x14ac:dyDescent="0.25">
      <c r="A334" s="10" t="s">
        <v>1058</v>
      </c>
      <c r="B334" s="10" t="s">
        <v>177</v>
      </c>
      <c r="C334" s="10" t="s">
        <v>151</v>
      </c>
      <c r="D334" s="11">
        <v>6928379.9300000006</v>
      </c>
      <c r="E334" s="11">
        <v>0</v>
      </c>
      <c r="F334" s="11">
        <v>7820322</v>
      </c>
      <c r="G334" s="11">
        <v>7753382</v>
      </c>
      <c r="H334" s="11">
        <v>6928379.9300000006</v>
      </c>
      <c r="I334" s="11">
        <v>15573704</v>
      </c>
    </row>
    <row r="335" spans="1:9" x14ac:dyDescent="0.25">
      <c r="A335" s="10" t="s">
        <v>1058</v>
      </c>
      <c r="B335" s="10" t="s">
        <v>177</v>
      </c>
      <c r="C335" s="10" t="s">
        <v>152</v>
      </c>
      <c r="D335" s="11">
        <v>57427.839999999997</v>
      </c>
      <c r="E335" s="11">
        <v>0</v>
      </c>
      <c r="F335" s="11">
        <v>125001</v>
      </c>
      <c r="G335" s="11">
        <v>200000</v>
      </c>
      <c r="H335" s="11">
        <v>57427.839999999997</v>
      </c>
      <c r="I335" s="11">
        <v>325001</v>
      </c>
    </row>
    <row r="336" spans="1:9" x14ac:dyDescent="0.25">
      <c r="A336" s="10" t="s">
        <v>1058</v>
      </c>
      <c r="B336" s="10" t="s">
        <v>177</v>
      </c>
      <c r="C336" s="10" t="s">
        <v>153</v>
      </c>
      <c r="D336" s="11">
        <v>47888.959999999999</v>
      </c>
      <c r="E336" s="11">
        <v>0</v>
      </c>
      <c r="F336" s="11">
        <v>95000</v>
      </c>
      <c r="G336" s="11">
        <v>74000</v>
      </c>
      <c r="H336" s="11">
        <v>47888.959999999999</v>
      </c>
      <c r="I336" s="11">
        <v>169000</v>
      </c>
    </row>
    <row r="337" spans="1:9" x14ac:dyDescent="0.25">
      <c r="A337" s="10" t="s">
        <v>1058</v>
      </c>
      <c r="B337" s="10" t="s">
        <v>177</v>
      </c>
      <c r="C337" s="10" t="s">
        <v>154</v>
      </c>
      <c r="D337" s="11">
        <v>33199.630000000005</v>
      </c>
      <c r="E337" s="11">
        <v>0</v>
      </c>
      <c r="F337" s="11">
        <v>73000</v>
      </c>
      <c r="G337" s="11">
        <v>40000</v>
      </c>
      <c r="H337" s="11">
        <v>33199.630000000005</v>
      </c>
      <c r="I337" s="11">
        <v>113000</v>
      </c>
    </row>
    <row r="338" spans="1:9" x14ac:dyDescent="0.25">
      <c r="A338" s="10" t="s">
        <v>1059</v>
      </c>
      <c r="B338" s="10" t="s">
        <v>196</v>
      </c>
      <c r="C338" s="10" t="s">
        <v>155</v>
      </c>
      <c r="D338" s="11">
        <v>2523845.31</v>
      </c>
      <c r="E338" s="11">
        <v>26546.959999999999</v>
      </c>
      <c r="F338" s="11">
        <v>2323120</v>
      </c>
      <c r="G338" s="11">
        <v>2459008</v>
      </c>
      <c r="H338" s="11">
        <v>2550392.27</v>
      </c>
      <c r="I338" s="11">
        <v>4782128</v>
      </c>
    </row>
    <row r="339" spans="1:9" x14ac:dyDescent="0.25">
      <c r="A339" s="10" t="s">
        <v>1059</v>
      </c>
      <c r="B339" s="10" t="s">
        <v>196</v>
      </c>
      <c r="C339" s="10" t="s">
        <v>1017</v>
      </c>
      <c r="D339" s="11">
        <v>702210.58999999985</v>
      </c>
      <c r="E339" s="11">
        <v>23657.899999999998</v>
      </c>
      <c r="F339" s="11">
        <v>695011</v>
      </c>
      <c r="G339" s="11">
        <v>675976</v>
      </c>
      <c r="H339" s="11">
        <v>725868.48999999987</v>
      </c>
      <c r="I339" s="11">
        <v>1370987</v>
      </c>
    </row>
    <row r="340" spans="1:9" x14ac:dyDescent="0.25">
      <c r="A340" s="10" t="s">
        <v>1059</v>
      </c>
      <c r="B340" s="10" t="s">
        <v>196</v>
      </c>
      <c r="C340" s="10" t="s">
        <v>1018</v>
      </c>
      <c r="D340" s="11">
        <v>452235.15</v>
      </c>
      <c r="E340" s="11">
        <v>14682.16</v>
      </c>
      <c r="F340" s="11">
        <v>427968</v>
      </c>
      <c r="G340" s="11">
        <v>453854</v>
      </c>
      <c r="H340" s="11">
        <v>466917.31</v>
      </c>
      <c r="I340" s="11">
        <v>881822</v>
      </c>
    </row>
    <row r="341" spans="1:9" x14ac:dyDescent="0.25">
      <c r="A341" s="10" t="s">
        <v>1059</v>
      </c>
      <c r="B341" s="10" t="s">
        <v>196</v>
      </c>
      <c r="C341" s="10" t="s">
        <v>1019</v>
      </c>
      <c r="D341" s="11">
        <v>1735560.5399999998</v>
      </c>
      <c r="E341" s="11">
        <v>88624.209999999992</v>
      </c>
      <c r="F341" s="11">
        <v>1893457</v>
      </c>
      <c r="G341" s="11">
        <v>2038180</v>
      </c>
      <c r="H341" s="11">
        <v>1824184.7499999998</v>
      </c>
      <c r="I341" s="11">
        <v>3931637</v>
      </c>
    </row>
    <row r="342" spans="1:9" x14ac:dyDescent="0.25">
      <c r="A342" s="10" t="s">
        <v>1059</v>
      </c>
      <c r="B342" s="10" t="s">
        <v>196</v>
      </c>
      <c r="C342" s="10" t="s">
        <v>156</v>
      </c>
      <c r="D342" s="11">
        <v>220308.69</v>
      </c>
      <c r="E342" s="11">
        <v>7315.13</v>
      </c>
      <c r="F342" s="11">
        <v>353472</v>
      </c>
      <c r="G342" s="11">
        <v>282133</v>
      </c>
      <c r="H342" s="11">
        <v>227623.82</v>
      </c>
      <c r="I342" s="11">
        <v>635605</v>
      </c>
    </row>
    <row r="343" spans="1:9" x14ac:dyDescent="0.25">
      <c r="A343" s="10" t="s">
        <v>1059</v>
      </c>
      <c r="B343" s="10" t="s">
        <v>196</v>
      </c>
      <c r="C343" s="10" t="s">
        <v>157</v>
      </c>
      <c r="D343" s="11">
        <v>714332.65999999992</v>
      </c>
      <c r="E343" s="11">
        <v>24966.689999999995</v>
      </c>
      <c r="F343" s="11">
        <v>746924</v>
      </c>
      <c r="G343" s="11">
        <v>742727</v>
      </c>
      <c r="H343" s="11">
        <v>739299.34999999986</v>
      </c>
      <c r="I343" s="11">
        <v>1489651</v>
      </c>
    </row>
    <row r="344" spans="1:9" x14ac:dyDescent="0.25">
      <c r="A344" s="10" t="s">
        <v>1059</v>
      </c>
      <c r="B344" s="10" t="s">
        <v>196</v>
      </c>
      <c r="C344" s="10" t="s">
        <v>1020</v>
      </c>
      <c r="D344" s="11">
        <v>207756.90000000008</v>
      </c>
      <c r="E344" s="11">
        <v>15523.650000000001</v>
      </c>
      <c r="F344" s="11">
        <v>268487</v>
      </c>
      <c r="G344" s="11">
        <v>256352</v>
      </c>
      <c r="H344" s="11">
        <v>223280.55000000008</v>
      </c>
      <c r="I344" s="11">
        <v>524839</v>
      </c>
    </row>
    <row r="345" spans="1:9" x14ac:dyDescent="0.25">
      <c r="A345" s="10" t="s">
        <v>1059</v>
      </c>
      <c r="B345" s="10" t="s">
        <v>196</v>
      </c>
      <c r="C345" s="10" t="s">
        <v>1021</v>
      </c>
      <c r="D345" s="11">
        <v>174997.75000000009</v>
      </c>
      <c r="E345" s="11">
        <v>8241.5600000000013</v>
      </c>
      <c r="F345" s="11">
        <v>250981</v>
      </c>
      <c r="G345" s="11">
        <v>248069</v>
      </c>
      <c r="H345" s="11">
        <v>183239.31000000008</v>
      </c>
      <c r="I345" s="11">
        <v>499050</v>
      </c>
    </row>
    <row r="346" spans="1:9" x14ac:dyDescent="0.25">
      <c r="A346" s="10" t="s">
        <v>1059</v>
      </c>
      <c r="B346" s="10" t="s">
        <v>177</v>
      </c>
      <c r="C346" s="10" t="s">
        <v>155</v>
      </c>
      <c r="D346" s="11">
        <v>1154978.1899999997</v>
      </c>
      <c r="E346" s="11">
        <v>7191.3700000000008</v>
      </c>
      <c r="F346" s="11">
        <v>1143136</v>
      </c>
      <c r="G346" s="11">
        <v>1214670</v>
      </c>
      <c r="H346" s="11">
        <v>1162169.5599999998</v>
      </c>
      <c r="I346" s="11">
        <v>2357806</v>
      </c>
    </row>
    <row r="347" spans="1:9" x14ac:dyDescent="0.25">
      <c r="A347" s="10" t="s">
        <v>1059</v>
      </c>
      <c r="B347" s="10" t="s">
        <v>177</v>
      </c>
      <c r="C347" s="10" t="s">
        <v>156</v>
      </c>
      <c r="D347" s="11">
        <v>1420512.41</v>
      </c>
      <c r="E347" s="11">
        <v>0</v>
      </c>
      <c r="F347" s="11">
        <v>1419750</v>
      </c>
      <c r="G347" s="11">
        <v>1600600</v>
      </c>
      <c r="H347" s="11">
        <v>1420512.41</v>
      </c>
      <c r="I347" s="11">
        <v>3020350</v>
      </c>
    </row>
    <row r="348" spans="1:9" x14ac:dyDescent="0.25">
      <c r="A348" s="10" t="s">
        <v>1059</v>
      </c>
      <c r="B348" s="10" t="s">
        <v>177</v>
      </c>
      <c r="C348" s="10" t="s">
        <v>157</v>
      </c>
      <c r="D348" s="11">
        <v>4411255.97</v>
      </c>
      <c r="E348" s="11">
        <v>0</v>
      </c>
      <c r="F348" s="11">
        <v>4424297</v>
      </c>
      <c r="G348" s="11">
        <v>4685780</v>
      </c>
      <c r="H348" s="11">
        <v>4411255.97</v>
      </c>
      <c r="I348" s="11">
        <v>9110077</v>
      </c>
    </row>
    <row r="349" spans="1:9" x14ac:dyDescent="0.25">
      <c r="A349" s="10" t="s">
        <v>1073</v>
      </c>
      <c r="B349" s="10" t="s">
        <v>177</v>
      </c>
      <c r="C349" s="10" t="s">
        <v>158</v>
      </c>
      <c r="D349" s="11">
        <v>2881.9700000000003</v>
      </c>
      <c r="E349" s="12"/>
      <c r="F349" s="11">
        <v>0</v>
      </c>
      <c r="G349" s="12"/>
      <c r="H349" s="11">
        <v>2881.9700000000003</v>
      </c>
      <c r="I349" s="11">
        <v>0</v>
      </c>
    </row>
    <row r="350" spans="1:9" x14ac:dyDescent="0.25">
      <c r="A350" s="10" t="s">
        <v>1060</v>
      </c>
      <c r="B350" s="10" t="s">
        <v>196</v>
      </c>
      <c r="C350" s="10" t="s">
        <v>159</v>
      </c>
      <c r="D350" s="11">
        <v>183976.06000000011</v>
      </c>
      <c r="E350" s="11">
        <v>8608.3700000000008</v>
      </c>
      <c r="F350" s="11">
        <v>243000</v>
      </c>
      <c r="G350" s="11">
        <v>0</v>
      </c>
      <c r="H350" s="11">
        <v>192584.43000000011</v>
      </c>
      <c r="I350" s="11">
        <v>243000</v>
      </c>
    </row>
    <row r="351" spans="1:9" x14ac:dyDescent="0.25">
      <c r="A351" s="10" t="s">
        <v>1060</v>
      </c>
      <c r="B351" s="10" t="s">
        <v>177</v>
      </c>
      <c r="C351" s="10" t="s">
        <v>159</v>
      </c>
      <c r="D351" s="11">
        <v>504744.80000000016</v>
      </c>
      <c r="E351" s="12"/>
      <c r="F351" s="11">
        <v>0</v>
      </c>
      <c r="G351" s="12"/>
      <c r="H351" s="11">
        <v>504744.80000000016</v>
      </c>
      <c r="I351" s="11">
        <v>0</v>
      </c>
    </row>
    <row r="352" spans="1:9" x14ac:dyDescent="0.25">
      <c r="A352" s="10" t="s">
        <v>1061</v>
      </c>
      <c r="B352" s="10" t="s">
        <v>196</v>
      </c>
      <c r="C352" s="10" t="s">
        <v>160</v>
      </c>
      <c r="D352" s="11">
        <v>466356.5500000001</v>
      </c>
      <c r="E352" s="12"/>
      <c r="F352" s="11">
        <v>1252144</v>
      </c>
      <c r="G352" s="12"/>
      <c r="H352" s="11">
        <v>466356.5500000001</v>
      </c>
      <c r="I352" s="11">
        <v>1252144</v>
      </c>
    </row>
    <row r="353" spans="1:9" x14ac:dyDescent="0.25">
      <c r="A353" s="10" t="s">
        <v>1061</v>
      </c>
      <c r="B353" s="10" t="s">
        <v>196</v>
      </c>
      <c r="C353" s="10" t="s">
        <v>161</v>
      </c>
      <c r="D353" s="11">
        <v>623561.15</v>
      </c>
      <c r="E353" s="11">
        <v>3987.82</v>
      </c>
      <c r="F353" s="11">
        <v>1041828</v>
      </c>
      <c r="G353" s="11">
        <v>349654</v>
      </c>
      <c r="H353" s="11">
        <v>627548.97</v>
      </c>
      <c r="I353" s="11">
        <v>1391482</v>
      </c>
    </row>
    <row r="354" spans="1:9" x14ac:dyDescent="0.25">
      <c r="A354" s="10" t="s">
        <v>1061</v>
      </c>
      <c r="B354" s="10" t="s">
        <v>196</v>
      </c>
      <c r="C354" s="10" t="s">
        <v>162</v>
      </c>
      <c r="D354" s="11">
        <v>77490.420000000013</v>
      </c>
      <c r="E354" s="11">
        <v>5633.54</v>
      </c>
      <c r="F354" s="11">
        <v>129193</v>
      </c>
      <c r="G354" s="11">
        <v>0</v>
      </c>
      <c r="H354" s="11">
        <v>83123.960000000006</v>
      </c>
      <c r="I354" s="11">
        <v>129193</v>
      </c>
    </row>
    <row r="355" spans="1:9" x14ac:dyDescent="0.25">
      <c r="A355" s="10" t="s">
        <v>1061</v>
      </c>
      <c r="B355" s="10" t="s">
        <v>196</v>
      </c>
      <c r="C355" s="10" t="s">
        <v>163</v>
      </c>
      <c r="D355" s="11">
        <v>83867.569999999876</v>
      </c>
      <c r="E355" s="11">
        <v>5971.8399999999992</v>
      </c>
      <c r="F355" s="11">
        <v>197713</v>
      </c>
      <c r="G355" s="11">
        <v>0</v>
      </c>
      <c r="H355" s="11">
        <v>89839.409999999873</v>
      </c>
      <c r="I355" s="11">
        <v>197713</v>
      </c>
    </row>
    <row r="356" spans="1:9" x14ac:dyDescent="0.25">
      <c r="A356" s="10" t="s">
        <v>1061</v>
      </c>
      <c r="B356" s="10" t="s">
        <v>177</v>
      </c>
      <c r="C356" s="10" t="s">
        <v>160</v>
      </c>
      <c r="D356" s="11">
        <v>862.5</v>
      </c>
      <c r="E356" s="12"/>
      <c r="F356" s="11">
        <v>1252144</v>
      </c>
      <c r="G356" s="12"/>
      <c r="H356" s="11">
        <v>862.5</v>
      </c>
      <c r="I356" s="11">
        <v>1252144</v>
      </c>
    </row>
    <row r="357" spans="1:9" x14ac:dyDescent="0.25">
      <c r="A357" s="10" t="s">
        <v>1061</v>
      </c>
      <c r="B357" s="10" t="s">
        <v>177</v>
      </c>
      <c r="C357" s="10" t="s">
        <v>161</v>
      </c>
      <c r="D357" s="11">
        <v>407751</v>
      </c>
      <c r="E357" s="11">
        <v>0</v>
      </c>
      <c r="F357" s="11">
        <v>1054220</v>
      </c>
      <c r="G357" s="11">
        <v>349654</v>
      </c>
      <c r="H357" s="11">
        <v>407751</v>
      </c>
      <c r="I357" s="11">
        <v>1403874</v>
      </c>
    </row>
    <row r="358" spans="1:9" x14ac:dyDescent="0.25">
      <c r="A358" s="10" t="s">
        <v>1061</v>
      </c>
      <c r="B358" s="10" t="s">
        <v>177</v>
      </c>
      <c r="C358" s="10" t="s">
        <v>162</v>
      </c>
      <c r="D358" s="11">
        <v>143136</v>
      </c>
      <c r="E358" s="12"/>
      <c r="F358" s="11">
        <v>0</v>
      </c>
      <c r="G358" s="12"/>
      <c r="H358" s="11">
        <v>143136</v>
      </c>
      <c r="I358" s="11">
        <v>0</v>
      </c>
    </row>
    <row r="359" spans="1:9" x14ac:dyDescent="0.25">
      <c r="A359" s="10" t="s">
        <v>1061</v>
      </c>
      <c r="B359" s="10" t="s">
        <v>177</v>
      </c>
      <c r="C359" s="10" t="s">
        <v>163</v>
      </c>
      <c r="D359" s="11">
        <v>193185.58999999997</v>
      </c>
      <c r="E359" s="12"/>
      <c r="F359" s="11">
        <v>0</v>
      </c>
      <c r="G359" s="12"/>
      <c r="H359" s="11">
        <v>193185.58999999997</v>
      </c>
      <c r="I359" s="11">
        <v>0</v>
      </c>
    </row>
    <row r="360" spans="1:9" x14ac:dyDescent="0.25">
      <c r="A360" s="10" t="s">
        <v>1062</v>
      </c>
      <c r="B360" s="10" t="s">
        <v>196</v>
      </c>
      <c r="C360" s="10" t="s">
        <v>164</v>
      </c>
      <c r="D360" s="11">
        <v>0</v>
      </c>
      <c r="E360" s="12"/>
      <c r="F360" s="11">
        <v>20000</v>
      </c>
      <c r="G360" s="12"/>
      <c r="H360" s="11">
        <v>0</v>
      </c>
      <c r="I360" s="11">
        <v>20000</v>
      </c>
    </row>
    <row r="361" spans="1:9" x14ac:dyDescent="0.25">
      <c r="A361" s="10" t="s">
        <v>1062</v>
      </c>
      <c r="B361" s="10" t="s">
        <v>177</v>
      </c>
      <c r="C361" s="10" t="s">
        <v>164</v>
      </c>
      <c r="D361" s="11">
        <v>0</v>
      </c>
      <c r="E361" s="12"/>
      <c r="F361" s="11">
        <v>20000</v>
      </c>
      <c r="G361" s="12"/>
      <c r="H361" s="11">
        <v>0</v>
      </c>
      <c r="I361" s="11">
        <v>20000</v>
      </c>
    </row>
    <row r="362" spans="1:9" x14ac:dyDescent="0.25">
      <c r="A362" s="10" t="s">
        <v>1063</v>
      </c>
      <c r="B362" s="10" t="s">
        <v>196</v>
      </c>
      <c r="C362" s="10" t="s">
        <v>165</v>
      </c>
      <c r="D362" s="11">
        <v>1195500.4100000001</v>
      </c>
      <c r="E362" s="12"/>
      <c r="F362" s="11">
        <v>2168201</v>
      </c>
      <c r="G362" s="12"/>
      <c r="H362" s="11">
        <v>1195500.4100000001</v>
      </c>
      <c r="I362" s="11">
        <v>2168201</v>
      </c>
    </row>
    <row r="363" spans="1:9" x14ac:dyDescent="0.25">
      <c r="A363" s="10" t="s">
        <v>1063</v>
      </c>
      <c r="B363" s="10" t="s">
        <v>177</v>
      </c>
      <c r="C363" s="10" t="s">
        <v>165</v>
      </c>
      <c r="D363" s="11">
        <v>2388814.87</v>
      </c>
      <c r="E363" s="12"/>
      <c r="F363" s="11">
        <v>0</v>
      </c>
      <c r="G363" s="12"/>
      <c r="H363" s="11">
        <v>2388814.87</v>
      </c>
      <c r="I363" s="11">
        <v>0</v>
      </c>
    </row>
    <row r="364" spans="1:9" x14ac:dyDescent="0.25">
      <c r="A364" s="10" t="s">
        <v>1064</v>
      </c>
      <c r="B364" s="10" t="s">
        <v>196</v>
      </c>
      <c r="C364" s="10" t="s">
        <v>166</v>
      </c>
      <c r="D364" s="11">
        <v>1279377.1400000001</v>
      </c>
      <c r="E364" s="12"/>
      <c r="F364" s="11">
        <v>1039700</v>
      </c>
      <c r="G364" s="12"/>
      <c r="H364" s="11">
        <v>1279377.1400000001</v>
      </c>
      <c r="I364" s="11">
        <v>1039700</v>
      </c>
    </row>
    <row r="365" spans="1:9" x14ac:dyDescent="0.25">
      <c r="A365" s="10" t="s">
        <v>1064</v>
      </c>
      <c r="B365" s="10" t="s">
        <v>177</v>
      </c>
      <c r="C365" s="10" t="s">
        <v>166</v>
      </c>
      <c r="D365" s="11">
        <v>4566.37</v>
      </c>
      <c r="E365" s="12"/>
      <c r="F365" s="11">
        <v>0</v>
      </c>
      <c r="G365" s="12"/>
      <c r="H365" s="11">
        <v>4566.37</v>
      </c>
      <c r="I365" s="11">
        <v>0</v>
      </c>
    </row>
    <row r="366" spans="1:9" x14ac:dyDescent="0.25">
      <c r="A366" s="10" t="s">
        <v>1065</v>
      </c>
      <c r="B366" s="10" t="s">
        <v>196</v>
      </c>
      <c r="C366" s="10" t="s">
        <v>167</v>
      </c>
      <c r="D366" s="11">
        <v>59890.48</v>
      </c>
      <c r="E366" s="12"/>
      <c r="F366" s="11">
        <v>0</v>
      </c>
      <c r="G366" s="12"/>
      <c r="H366" s="11">
        <v>59890.48</v>
      </c>
      <c r="I366" s="11">
        <v>0</v>
      </c>
    </row>
    <row r="367" spans="1:9" x14ac:dyDescent="0.25">
      <c r="A367" s="10" t="s">
        <v>1065</v>
      </c>
      <c r="B367" s="10" t="s">
        <v>177</v>
      </c>
      <c r="C367" s="10" t="s">
        <v>167</v>
      </c>
      <c r="D367" s="11">
        <v>0</v>
      </c>
      <c r="E367" s="12"/>
      <c r="F367" s="11">
        <v>0</v>
      </c>
      <c r="G367" s="12"/>
      <c r="H367" s="11">
        <v>0</v>
      </c>
      <c r="I367" s="11">
        <v>0</v>
      </c>
    </row>
    <row r="368" spans="1:9" x14ac:dyDescent="0.25">
      <c r="A368" s="10" t="s">
        <v>1066</v>
      </c>
      <c r="B368" s="10" t="s">
        <v>196</v>
      </c>
      <c r="C368" s="10" t="s">
        <v>168</v>
      </c>
      <c r="D368" s="11">
        <v>2175361.7899999996</v>
      </c>
      <c r="E368" s="11">
        <v>5410.7400000000007</v>
      </c>
      <c r="F368" s="11">
        <v>2473235</v>
      </c>
      <c r="G368" s="11">
        <v>2685908</v>
      </c>
      <c r="H368" s="11">
        <v>2180772.5299999998</v>
      </c>
      <c r="I368" s="11">
        <v>5159143</v>
      </c>
    </row>
    <row r="369" spans="1:9" x14ac:dyDescent="0.25">
      <c r="A369" s="10" t="s">
        <v>1066</v>
      </c>
      <c r="B369" s="10" t="s">
        <v>196</v>
      </c>
      <c r="C369" s="10" t="s">
        <v>169</v>
      </c>
      <c r="D369" s="11">
        <v>1037939.6200000003</v>
      </c>
      <c r="E369" s="11">
        <v>2015.2</v>
      </c>
      <c r="F369" s="11">
        <v>0</v>
      </c>
      <c r="G369" s="11">
        <v>0</v>
      </c>
      <c r="H369" s="11">
        <v>1039954.8200000003</v>
      </c>
      <c r="I369" s="11">
        <v>0</v>
      </c>
    </row>
    <row r="370" spans="1:9" x14ac:dyDescent="0.25">
      <c r="A370" s="10" t="s">
        <v>1066</v>
      </c>
      <c r="B370" s="10" t="s">
        <v>196</v>
      </c>
      <c r="C370" s="10" t="s">
        <v>1022</v>
      </c>
      <c r="D370" s="11">
        <v>8282.5500000000011</v>
      </c>
      <c r="E370" s="12"/>
      <c r="F370" s="11">
        <v>450500</v>
      </c>
      <c r="G370" s="12"/>
      <c r="H370" s="11">
        <v>8282.5500000000011</v>
      </c>
      <c r="I370" s="11">
        <v>450500</v>
      </c>
    </row>
    <row r="371" spans="1:9" x14ac:dyDescent="0.25">
      <c r="A371" s="10" t="s">
        <v>1066</v>
      </c>
      <c r="B371" s="10" t="s">
        <v>196</v>
      </c>
      <c r="C371" s="10" t="s">
        <v>1023</v>
      </c>
      <c r="D371" s="11">
        <v>26205.5</v>
      </c>
      <c r="E371" s="12"/>
      <c r="F371" s="11">
        <v>0</v>
      </c>
      <c r="G371" s="12"/>
      <c r="H371" s="11">
        <v>26205.5</v>
      </c>
      <c r="I371" s="11">
        <v>0</v>
      </c>
    </row>
    <row r="372" spans="1:9" x14ac:dyDescent="0.25">
      <c r="A372" s="10" t="s">
        <v>1066</v>
      </c>
      <c r="B372" s="10" t="s">
        <v>196</v>
      </c>
      <c r="C372" s="10" t="s">
        <v>170</v>
      </c>
      <c r="D372" s="11">
        <v>63128.420000000006</v>
      </c>
      <c r="E372" s="12"/>
      <c r="F372" s="11">
        <v>55972</v>
      </c>
      <c r="G372" s="12"/>
      <c r="H372" s="11">
        <v>63128.420000000006</v>
      </c>
      <c r="I372" s="11">
        <v>55972</v>
      </c>
    </row>
    <row r="373" spans="1:9" x14ac:dyDescent="0.25">
      <c r="A373" s="10" t="s">
        <v>1066</v>
      </c>
      <c r="B373" s="10" t="s">
        <v>196</v>
      </c>
      <c r="C373" s="10" t="s">
        <v>1024</v>
      </c>
      <c r="D373" s="11">
        <v>4398.8100000000004</v>
      </c>
      <c r="E373" s="12"/>
      <c r="F373" s="11">
        <v>93244</v>
      </c>
      <c r="G373" s="12"/>
      <c r="H373" s="11">
        <v>4398.8100000000004</v>
      </c>
      <c r="I373" s="11">
        <v>93244</v>
      </c>
    </row>
    <row r="374" spans="1:9" x14ac:dyDescent="0.25">
      <c r="A374" s="10" t="s">
        <v>1066</v>
      </c>
      <c r="B374" s="10" t="s">
        <v>196</v>
      </c>
      <c r="C374" s="10" t="s">
        <v>171</v>
      </c>
      <c r="D374" s="11">
        <v>559351.43999999983</v>
      </c>
      <c r="E374" s="11">
        <v>0</v>
      </c>
      <c r="F374" s="11">
        <v>1000000</v>
      </c>
      <c r="G374" s="11">
        <v>2000000</v>
      </c>
      <c r="H374" s="11">
        <v>559351.43999999983</v>
      </c>
      <c r="I374" s="11">
        <v>3000000</v>
      </c>
    </row>
    <row r="375" spans="1:9" x14ac:dyDescent="0.25">
      <c r="A375" s="10" t="s">
        <v>1066</v>
      </c>
      <c r="B375" s="10" t="s">
        <v>177</v>
      </c>
      <c r="C375" s="10" t="s">
        <v>168</v>
      </c>
      <c r="D375" s="11">
        <v>2359802.14</v>
      </c>
      <c r="E375" s="11">
        <v>0</v>
      </c>
      <c r="F375" s="11">
        <v>298000</v>
      </c>
      <c r="G375" s="11">
        <v>298000</v>
      </c>
      <c r="H375" s="11">
        <v>2359802.14</v>
      </c>
      <c r="I375" s="11">
        <v>596000</v>
      </c>
    </row>
    <row r="376" spans="1:9" x14ac:dyDescent="0.25">
      <c r="A376" s="10" t="s">
        <v>1066</v>
      </c>
      <c r="B376" s="10" t="s">
        <v>177</v>
      </c>
      <c r="C376" s="10" t="s">
        <v>169</v>
      </c>
      <c r="D376" s="11">
        <v>450.00000000001091</v>
      </c>
      <c r="E376" s="12"/>
      <c r="F376" s="11">
        <v>0</v>
      </c>
      <c r="G376" s="12"/>
      <c r="H376" s="11">
        <v>450.00000000001091</v>
      </c>
      <c r="I376" s="11">
        <v>0</v>
      </c>
    </row>
    <row r="377" spans="1:9" x14ac:dyDescent="0.25">
      <c r="A377" s="10" t="s">
        <v>1066</v>
      </c>
      <c r="B377" s="10" t="s">
        <v>177</v>
      </c>
      <c r="C377" s="10" t="s">
        <v>170</v>
      </c>
      <c r="D377" s="11">
        <v>46443.520000000004</v>
      </c>
      <c r="E377" s="12"/>
      <c r="F377" s="11">
        <v>0</v>
      </c>
      <c r="G377" s="12"/>
      <c r="H377" s="11">
        <v>46443.520000000004</v>
      </c>
      <c r="I377" s="11">
        <v>0</v>
      </c>
    </row>
    <row r="378" spans="1:9" x14ac:dyDescent="0.25">
      <c r="A378" s="10" t="s">
        <v>1066</v>
      </c>
      <c r="B378" s="10" t="s">
        <v>177</v>
      </c>
      <c r="C378" s="10" t="s">
        <v>171</v>
      </c>
      <c r="D378" s="11">
        <v>0</v>
      </c>
      <c r="E378" s="11">
        <v>0</v>
      </c>
      <c r="F378" s="11">
        <v>1000000</v>
      </c>
      <c r="G378" s="11">
        <v>2000000</v>
      </c>
      <c r="H378" s="11">
        <v>0</v>
      </c>
      <c r="I378" s="11">
        <v>3000000</v>
      </c>
    </row>
    <row r="379" spans="1:9" x14ac:dyDescent="0.25">
      <c r="A379" s="10" t="s">
        <v>1067</v>
      </c>
      <c r="B379" s="10" t="s">
        <v>196</v>
      </c>
      <c r="C379" s="10" t="s">
        <v>1025</v>
      </c>
      <c r="D379" s="11">
        <v>0</v>
      </c>
      <c r="E379" s="12"/>
      <c r="F379" s="11">
        <v>15660</v>
      </c>
      <c r="G379" s="12"/>
      <c r="H379" s="11">
        <v>0</v>
      </c>
      <c r="I379" s="11">
        <v>15660</v>
      </c>
    </row>
    <row r="380" spans="1:9" x14ac:dyDescent="0.25">
      <c r="A380" s="10" t="s">
        <v>1068</v>
      </c>
      <c r="B380" s="10" t="s">
        <v>196</v>
      </c>
      <c r="C380" s="10" t="s">
        <v>1026</v>
      </c>
      <c r="D380" s="11">
        <v>143807.77000000002</v>
      </c>
      <c r="E380" s="12"/>
      <c r="F380" s="11">
        <v>0</v>
      </c>
      <c r="G380" s="12"/>
      <c r="H380" s="11">
        <v>143807.77000000002</v>
      </c>
      <c r="I380" s="11">
        <v>0</v>
      </c>
    </row>
    <row r="381" spans="1:9" x14ac:dyDescent="0.25">
      <c r="A381" s="10" t="s">
        <v>1069</v>
      </c>
      <c r="B381" s="10" t="s">
        <v>196</v>
      </c>
      <c r="C381" s="10" t="s">
        <v>1027</v>
      </c>
      <c r="D381" s="11">
        <v>12179.959999999997</v>
      </c>
      <c r="E381" s="12"/>
      <c r="F381" s="11">
        <v>0</v>
      </c>
      <c r="G381" s="12"/>
      <c r="H381" s="11">
        <v>12179.959999999997</v>
      </c>
      <c r="I381" s="11">
        <v>0</v>
      </c>
    </row>
    <row r="382" spans="1:9" x14ac:dyDescent="0.25">
      <c r="A382" s="10" t="s">
        <v>1070</v>
      </c>
      <c r="B382" s="10" t="s">
        <v>196</v>
      </c>
      <c r="C382" s="10" t="s">
        <v>172</v>
      </c>
      <c r="D382" s="11">
        <v>608844.93000000005</v>
      </c>
      <c r="E382" s="12"/>
      <c r="F382" s="11">
        <v>700000</v>
      </c>
      <c r="G382" s="12"/>
      <c r="H382" s="11">
        <v>608844.93000000005</v>
      </c>
      <c r="I382" s="11">
        <v>700000</v>
      </c>
    </row>
    <row r="383" spans="1:9" x14ac:dyDescent="0.25">
      <c r="A383" s="10" t="s">
        <v>1070</v>
      </c>
      <c r="B383" s="10" t="s">
        <v>177</v>
      </c>
      <c r="C383" s="10" t="s">
        <v>172</v>
      </c>
      <c r="D383" s="11">
        <v>500922.89999999991</v>
      </c>
      <c r="E383" s="12"/>
      <c r="F383" s="11">
        <v>0</v>
      </c>
      <c r="G383" s="12"/>
      <c r="H383" s="11">
        <v>500922.89999999991</v>
      </c>
      <c r="I383" s="11">
        <v>0</v>
      </c>
    </row>
    <row r="384" spans="1:9" x14ac:dyDescent="0.25">
      <c r="A384" s="10" t="s">
        <v>1071</v>
      </c>
      <c r="B384" s="10" t="s">
        <v>196</v>
      </c>
      <c r="C384" s="10" t="s">
        <v>1028</v>
      </c>
      <c r="D384" s="11">
        <v>51411.4</v>
      </c>
      <c r="E384" s="12"/>
      <c r="F384" s="11">
        <v>0</v>
      </c>
      <c r="G384" s="12"/>
      <c r="H384" s="11">
        <v>51411.4</v>
      </c>
      <c r="I384" s="11">
        <v>0</v>
      </c>
    </row>
    <row r="385" spans="1:9" x14ac:dyDescent="0.25">
      <c r="A385" s="10" t="s">
        <v>1072</v>
      </c>
      <c r="B385" s="10" t="s">
        <v>196</v>
      </c>
      <c r="C385" s="10" t="s">
        <v>1029</v>
      </c>
      <c r="D385" s="11">
        <v>114.33</v>
      </c>
      <c r="E385" s="12"/>
      <c r="F385" s="11">
        <v>0</v>
      </c>
      <c r="G385" s="12"/>
      <c r="H385" s="11">
        <v>114.33</v>
      </c>
      <c r="I385" s="11">
        <v>0</v>
      </c>
    </row>
    <row r="386" spans="1:9" x14ac:dyDescent="0.25">
      <c r="A386" s="10" t="s">
        <v>1072</v>
      </c>
      <c r="B386" s="10" t="s">
        <v>196</v>
      </c>
      <c r="C386" s="10" t="s">
        <v>173</v>
      </c>
      <c r="D386" s="11">
        <v>2874.09</v>
      </c>
      <c r="E386" s="12"/>
      <c r="F386" s="11">
        <v>0</v>
      </c>
      <c r="G386" s="12"/>
      <c r="H386" s="11">
        <v>2874.09</v>
      </c>
      <c r="I386" s="11">
        <v>0</v>
      </c>
    </row>
    <row r="387" spans="1:9" x14ac:dyDescent="0.25">
      <c r="A387" s="10" t="s">
        <v>1072</v>
      </c>
      <c r="B387" s="10" t="s">
        <v>177</v>
      </c>
      <c r="C387" s="10" t="s">
        <v>173</v>
      </c>
      <c r="D387" s="11">
        <v>390</v>
      </c>
      <c r="E387" s="12"/>
      <c r="F387" s="11">
        <v>0</v>
      </c>
      <c r="G387" s="12"/>
      <c r="H387" s="11">
        <v>390</v>
      </c>
      <c r="I387" s="11">
        <v>0</v>
      </c>
    </row>
    <row r="388" spans="1:9" x14ac:dyDescent="0.25">
      <c r="A388" s="10" t="s">
        <v>223</v>
      </c>
      <c r="B388" s="10" t="s">
        <v>196</v>
      </c>
      <c r="C388" s="10" t="s">
        <v>174</v>
      </c>
      <c r="D388" s="11">
        <v>2609769.15</v>
      </c>
      <c r="E388" s="11">
        <v>0</v>
      </c>
      <c r="F388" s="11">
        <v>10026726</v>
      </c>
      <c r="G388" s="11">
        <v>1748339</v>
      </c>
      <c r="H388" s="11">
        <v>2609769.15</v>
      </c>
      <c r="I388" s="11">
        <v>11775065</v>
      </c>
    </row>
    <row r="389" spans="1:9" x14ac:dyDescent="0.25">
      <c r="A389" s="10" t="s">
        <v>223</v>
      </c>
      <c r="B389" s="10" t="s">
        <v>177</v>
      </c>
      <c r="C389" s="10" t="s">
        <v>174</v>
      </c>
      <c r="D389" s="11">
        <v>0</v>
      </c>
      <c r="E389" s="12"/>
      <c r="F389" s="11">
        <v>120320</v>
      </c>
      <c r="G389" s="12"/>
      <c r="H389" s="11">
        <v>0</v>
      </c>
      <c r="I389" s="11">
        <v>120320</v>
      </c>
    </row>
    <row r="390" spans="1:9" x14ac:dyDescent="0.25">
      <c r="A390" s="10" t="s">
        <v>175</v>
      </c>
      <c r="D390" s="11">
        <v>389937869.64999992</v>
      </c>
      <c r="E390" s="11">
        <v>85284500.059999943</v>
      </c>
      <c r="F390" s="11">
        <v>337894271</v>
      </c>
      <c r="G390" s="11">
        <v>276109019</v>
      </c>
      <c r="H390" s="11">
        <v>475222369.70999986</v>
      </c>
      <c r="I390" s="11">
        <v>614003290</v>
      </c>
    </row>
    <row r="391" spans="1:9" x14ac:dyDescent="0.25">
      <c r="A391"/>
      <c r="B391"/>
      <c r="C391"/>
      <c r="D391"/>
      <c r="E391"/>
      <c r="F391"/>
      <c r="G391"/>
      <c r="H391"/>
    </row>
    <row r="392" spans="1:9" x14ac:dyDescent="0.25">
      <c r="A392"/>
      <c r="B392"/>
      <c r="C392"/>
      <c r="D392"/>
      <c r="E392"/>
      <c r="F392"/>
      <c r="G392"/>
      <c r="H392"/>
    </row>
    <row r="393" spans="1:9" x14ac:dyDescent="0.25">
      <c r="A393"/>
      <c r="B393"/>
      <c r="C393"/>
      <c r="D393"/>
      <c r="E393"/>
      <c r="F393"/>
      <c r="G393"/>
      <c r="H393"/>
    </row>
    <row r="394" spans="1:9" x14ac:dyDescent="0.25">
      <c r="A394"/>
      <c r="B394"/>
      <c r="C394"/>
      <c r="D394"/>
      <c r="E394"/>
      <c r="F394"/>
      <c r="G394"/>
      <c r="H394"/>
    </row>
    <row r="395" spans="1:9" x14ac:dyDescent="0.25">
      <c r="A395"/>
      <c r="B395"/>
      <c r="C395"/>
      <c r="D395"/>
      <c r="E395"/>
      <c r="F395"/>
      <c r="G395"/>
      <c r="H395"/>
    </row>
    <row r="396" spans="1:9" x14ac:dyDescent="0.25">
      <c r="A396"/>
      <c r="B396"/>
      <c r="C396"/>
      <c r="D396"/>
      <c r="E396"/>
      <c r="F396"/>
      <c r="G396"/>
      <c r="H396"/>
    </row>
    <row r="397" spans="1:9" x14ac:dyDescent="0.25">
      <c r="A397"/>
      <c r="B397"/>
      <c r="C397"/>
      <c r="D397"/>
      <c r="E397"/>
      <c r="F397"/>
      <c r="G397"/>
      <c r="H397"/>
    </row>
    <row r="398" spans="1:9" x14ac:dyDescent="0.25">
      <c r="A398"/>
      <c r="B398"/>
      <c r="C398"/>
      <c r="D398"/>
      <c r="E398"/>
      <c r="F398"/>
      <c r="G398"/>
      <c r="H398"/>
    </row>
    <row r="399" spans="1:9" x14ac:dyDescent="0.25">
      <c r="A399"/>
      <c r="B399"/>
      <c r="C399"/>
      <c r="D399"/>
      <c r="E399"/>
      <c r="F399"/>
      <c r="G399"/>
      <c r="H399"/>
    </row>
    <row r="400" spans="1:9" x14ac:dyDescent="0.25">
      <c r="A400"/>
      <c r="B400"/>
      <c r="C400"/>
      <c r="D400"/>
      <c r="E400"/>
      <c r="F400"/>
      <c r="G400"/>
      <c r="H400"/>
    </row>
    <row r="401" spans="1:8" x14ac:dyDescent="0.25">
      <c r="A401"/>
      <c r="B401"/>
      <c r="C401"/>
      <c r="D401"/>
      <c r="E401"/>
      <c r="F401"/>
      <c r="G401"/>
      <c r="H401"/>
    </row>
    <row r="402" spans="1:8" x14ac:dyDescent="0.25">
      <c r="A402"/>
      <c r="B402"/>
      <c r="C402"/>
      <c r="D402"/>
      <c r="E402"/>
      <c r="F402"/>
      <c r="G402"/>
      <c r="H402"/>
    </row>
    <row r="403" spans="1:8" x14ac:dyDescent="0.25">
      <c r="A403"/>
      <c r="B403"/>
      <c r="C403"/>
      <c r="D403"/>
      <c r="E403"/>
      <c r="F403"/>
      <c r="G403"/>
      <c r="H403"/>
    </row>
    <row r="404" spans="1:8" x14ac:dyDescent="0.25">
      <c r="A404"/>
      <c r="B404"/>
      <c r="C404"/>
      <c r="D404"/>
      <c r="E404"/>
      <c r="F404"/>
      <c r="G404"/>
      <c r="H404"/>
    </row>
    <row r="405" spans="1:8" x14ac:dyDescent="0.25">
      <c r="A405"/>
      <c r="B405"/>
      <c r="C405"/>
      <c r="D405"/>
      <c r="E405"/>
      <c r="F405"/>
      <c r="G405"/>
      <c r="H405"/>
    </row>
    <row r="406" spans="1:8" x14ac:dyDescent="0.25">
      <c r="A406"/>
      <c r="B406"/>
      <c r="C406"/>
      <c r="D406"/>
      <c r="E406"/>
      <c r="F406"/>
      <c r="G406"/>
      <c r="H406"/>
    </row>
    <row r="407" spans="1:8" x14ac:dyDescent="0.25">
      <c r="A407"/>
      <c r="B407"/>
      <c r="C407"/>
      <c r="D407"/>
      <c r="E407"/>
      <c r="F407"/>
      <c r="G407"/>
      <c r="H407"/>
    </row>
    <row r="408" spans="1:8" x14ac:dyDescent="0.25">
      <c r="A408"/>
      <c r="B408"/>
      <c r="C408"/>
      <c r="D408"/>
      <c r="E408"/>
      <c r="F408"/>
      <c r="G408"/>
      <c r="H408"/>
    </row>
    <row r="409" spans="1:8" x14ac:dyDescent="0.25">
      <c r="A409"/>
      <c r="B409"/>
      <c r="C409"/>
      <c r="D409"/>
      <c r="E409"/>
      <c r="F409"/>
      <c r="G409"/>
      <c r="H409"/>
    </row>
    <row r="410" spans="1:8" x14ac:dyDescent="0.25">
      <c r="A410"/>
      <c r="B410"/>
      <c r="C410"/>
      <c r="D410"/>
      <c r="E410"/>
      <c r="F410"/>
      <c r="G410"/>
      <c r="H410"/>
    </row>
    <row r="411" spans="1:8" x14ac:dyDescent="0.25">
      <c r="A411"/>
      <c r="B411"/>
      <c r="C411"/>
      <c r="D411"/>
      <c r="E411"/>
      <c r="F411"/>
      <c r="G411"/>
      <c r="H411"/>
    </row>
    <row r="412" spans="1:8" x14ac:dyDescent="0.25">
      <c r="A412"/>
      <c r="B412"/>
      <c r="C412"/>
      <c r="D412"/>
      <c r="E412"/>
      <c r="F412"/>
      <c r="G412"/>
      <c r="H412"/>
    </row>
    <row r="413" spans="1:8" x14ac:dyDescent="0.25">
      <c r="A413"/>
      <c r="B413"/>
      <c r="C413"/>
      <c r="D413"/>
      <c r="E413"/>
      <c r="F413"/>
      <c r="G413"/>
      <c r="H413"/>
    </row>
    <row r="414" spans="1:8" x14ac:dyDescent="0.25">
      <c r="A414"/>
      <c r="B414"/>
      <c r="C414"/>
      <c r="D414"/>
      <c r="E414"/>
      <c r="F414"/>
      <c r="G414"/>
      <c r="H414"/>
    </row>
    <row r="415" spans="1:8" x14ac:dyDescent="0.25">
      <c r="A415"/>
      <c r="B415"/>
      <c r="C415"/>
      <c r="D415"/>
      <c r="E415"/>
      <c r="F415"/>
      <c r="G415"/>
      <c r="H415"/>
    </row>
    <row r="416" spans="1:8" x14ac:dyDescent="0.25">
      <c r="A416"/>
      <c r="B416"/>
      <c r="C416"/>
      <c r="D416"/>
      <c r="E416"/>
      <c r="F416"/>
      <c r="G416"/>
      <c r="H416"/>
    </row>
    <row r="417" spans="1:8" x14ac:dyDescent="0.25">
      <c r="A417"/>
      <c r="B417"/>
      <c r="C417"/>
      <c r="D417"/>
      <c r="E417"/>
      <c r="F417"/>
      <c r="G417"/>
      <c r="H417"/>
    </row>
    <row r="418" spans="1:8" x14ac:dyDescent="0.25">
      <c r="A418"/>
      <c r="B418"/>
      <c r="C418"/>
      <c r="D418"/>
      <c r="E418"/>
      <c r="F418"/>
      <c r="G418"/>
      <c r="H418"/>
    </row>
    <row r="419" spans="1:8" x14ac:dyDescent="0.25">
      <c r="A419"/>
      <c r="B419"/>
      <c r="C419"/>
      <c r="D419"/>
      <c r="E419"/>
      <c r="F419"/>
      <c r="G419"/>
      <c r="H419"/>
    </row>
    <row r="420" spans="1:8" x14ac:dyDescent="0.25">
      <c r="A420"/>
      <c r="B420"/>
      <c r="C420"/>
      <c r="D420"/>
      <c r="E420"/>
      <c r="F420"/>
      <c r="G420"/>
      <c r="H420"/>
    </row>
    <row r="421" spans="1:8" x14ac:dyDescent="0.25">
      <c r="A421"/>
      <c r="B421"/>
      <c r="C421"/>
      <c r="D421"/>
      <c r="E421"/>
      <c r="F421"/>
      <c r="G421"/>
      <c r="H421"/>
    </row>
    <row r="422" spans="1:8" x14ac:dyDescent="0.25">
      <c r="A422"/>
      <c r="B422"/>
      <c r="C422"/>
      <c r="D422"/>
      <c r="E422"/>
      <c r="F422"/>
      <c r="G422"/>
      <c r="H422"/>
    </row>
    <row r="423" spans="1:8" x14ac:dyDescent="0.25">
      <c r="A423"/>
      <c r="B423"/>
      <c r="C423"/>
      <c r="D423"/>
      <c r="E423"/>
      <c r="F423"/>
      <c r="G423"/>
      <c r="H423"/>
    </row>
    <row r="424" spans="1:8" x14ac:dyDescent="0.25">
      <c r="A424"/>
      <c r="B424"/>
      <c r="C424"/>
      <c r="D424"/>
      <c r="E424"/>
      <c r="F424"/>
      <c r="G424"/>
      <c r="H424"/>
    </row>
    <row r="425" spans="1:8" x14ac:dyDescent="0.25">
      <c r="A425"/>
      <c r="B425"/>
      <c r="C425"/>
      <c r="D425"/>
      <c r="E425"/>
      <c r="F425"/>
      <c r="G425"/>
      <c r="H425"/>
    </row>
    <row r="426" spans="1:8" x14ac:dyDescent="0.25">
      <c r="A426"/>
      <c r="B426"/>
      <c r="C426"/>
      <c r="D426"/>
      <c r="E426"/>
      <c r="F426"/>
      <c r="G426"/>
      <c r="H426"/>
    </row>
    <row r="427" spans="1:8" x14ac:dyDescent="0.25">
      <c r="A427"/>
      <c r="B427"/>
      <c r="C427"/>
      <c r="D427"/>
      <c r="E427"/>
      <c r="F427"/>
      <c r="G427"/>
      <c r="H427"/>
    </row>
    <row r="428" spans="1:8" x14ac:dyDescent="0.25">
      <c r="A428"/>
      <c r="B428"/>
      <c r="C428"/>
      <c r="D428"/>
      <c r="E428"/>
      <c r="F428"/>
      <c r="G428"/>
      <c r="H428"/>
    </row>
    <row r="429" spans="1:8" x14ac:dyDescent="0.25">
      <c r="A429"/>
      <c r="B429"/>
      <c r="C429"/>
      <c r="D429"/>
      <c r="E429"/>
      <c r="F429"/>
      <c r="G429"/>
      <c r="H429"/>
    </row>
    <row r="430" spans="1:8" x14ac:dyDescent="0.25">
      <c r="A430"/>
      <c r="B430"/>
      <c r="C430"/>
      <c r="D430"/>
      <c r="E430"/>
      <c r="F430"/>
      <c r="G430"/>
      <c r="H430"/>
    </row>
    <row r="431" spans="1:8" x14ac:dyDescent="0.25">
      <c r="A431"/>
      <c r="B431"/>
      <c r="C431"/>
      <c r="D431"/>
      <c r="E431"/>
      <c r="F431"/>
      <c r="G431"/>
      <c r="H431"/>
    </row>
    <row r="432" spans="1:8" x14ac:dyDescent="0.25">
      <c r="A432"/>
      <c r="B432"/>
      <c r="C432"/>
      <c r="D432"/>
      <c r="E432"/>
      <c r="F432"/>
      <c r="G432"/>
      <c r="H432"/>
    </row>
    <row r="433" spans="1:8" x14ac:dyDescent="0.25">
      <c r="A433"/>
      <c r="B433"/>
      <c r="C433"/>
      <c r="D433"/>
      <c r="E433"/>
      <c r="F433"/>
      <c r="G433"/>
      <c r="H433"/>
    </row>
    <row r="434" spans="1:8" x14ac:dyDescent="0.25">
      <c r="A434"/>
      <c r="B434"/>
      <c r="C434"/>
      <c r="D434"/>
      <c r="E434"/>
      <c r="F434"/>
      <c r="G434"/>
      <c r="H434"/>
    </row>
    <row r="435" spans="1:8" x14ac:dyDescent="0.25">
      <c r="A435"/>
      <c r="B435"/>
      <c r="C435"/>
      <c r="D435"/>
      <c r="E435"/>
      <c r="F435"/>
      <c r="G435"/>
      <c r="H435"/>
    </row>
    <row r="436" spans="1:8" x14ac:dyDescent="0.25">
      <c r="A436"/>
      <c r="B436"/>
      <c r="C436"/>
      <c r="D436"/>
      <c r="E436"/>
      <c r="F436"/>
      <c r="G436"/>
      <c r="H436"/>
    </row>
    <row r="437" spans="1:8" x14ac:dyDescent="0.25">
      <c r="A437"/>
      <c r="B437"/>
      <c r="C437"/>
      <c r="D437"/>
      <c r="E437"/>
      <c r="F437"/>
      <c r="G437"/>
      <c r="H437"/>
    </row>
    <row r="438" spans="1:8" x14ac:dyDescent="0.25">
      <c r="A438"/>
      <c r="B438"/>
      <c r="C438"/>
      <c r="D438"/>
      <c r="E438"/>
      <c r="F438"/>
      <c r="G438"/>
      <c r="H438"/>
    </row>
    <row r="439" spans="1:8" x14ac:dyDescent="0.25">
      <c r="A439"/>
      <c r="B439"/>
      <c r="C439"/>
      <c r="D439"/>
      <c r="E439"/>
      <c r="F439"/>
      <c r="G439"/>
      <c r="H439"/>
    </row>
    <row r="440" spans="1:8" x14ac:dyDescent="0.25">
      <c r="A440"/>
      <c r="B440"/>
      <c r="C440"/>
      <c r="D440"/>
      <c r="E440"/>
      <c r="F440"/>
      <c r="G440"/>
      <c r="H440"/>
    </row>
    <row r="441" spans="1:8" x14ac:dyDescent="0.25">
      <c r="A441"/>
      <c r="B441"/>
      <c r="C441"/>
      <c r="D441"/>
      <c r="E441"/>
      <c r="F441"/>
      <c r="G441"/>
      <c r="H441"/>
    </row>
    <row r="442" spans="1:8" x14ac:dyDescent="0.25">
      <c r="A442"/>
      <c r="B442"/>
      <c r="C442"/>
      <c r="D442"/>
      <c r="E442"/>
      <c r="F442"/>
      <c r="G442"/>
      <c r="H442"/>
    </row>
    <row r="443" spans="1:8" x14ac:dyDescent="0.25">
      <c r="A443"/>
      <c r="B443"/>
      <c r="C443"/>
      <c r="D443"/>
      <c r="E443"/>
      <c r="F443"/>
      <c r="G443"/>
      <c r="H443"/>
    </row>
    <row r="444" spans="1:8" x14ac:dyDescent="0.25">
      <c r="A444"/>
      <c r="B444"/>
      <c r="C444"/>
      <c r="D444"/>
      <c r="E444"/>
      <c r="F444"/>
      <c r="G444"/>
      <c r="H444"/>
    </row>
    <row r="445" spans="1:8" x14ac:dyDescent="0.25">
      <c r="A445"/>
      <c r="B445"/>
      <c r="C445"/>
      <c r="D445"/>
      <c r="E445"/>
      <c r="F445"/>
      <c r="G445"/>
      <c r="H445"/>
    </row>
    <row r="446" spans="1:8" x14ac:dyDescent="0.25">
      <c r="A446"/>
      <c r="B446"/>
      <c r="C446"/>
      <c r="D446"/>
      <c r="E446"/>
      <c r="F446"/>
      <c r="G446"/>
      <c r="H446"/>
    </row>
    <row r="447" spans="1:8" x14ac:dyDescent="0.25">
      <c r="A447"/>
      <c r="B447"/>
      <c r="C447"/>
      <c r="D447"/>
      <c r="E447"/>
      <c r="F447"/>
      <c r="G447"/>
      <c r="H447"/>
    </row>
    <row r="448" spans="1:8" x14ac:dyDescent="0.25">
      <c r="A448"/>
      <c r="B448"/>
      <c r="C448"/>
      <c r="D448"/>
      <c r="E448"/>
      <c r="F448"/>
      <c r="G448"/>
      <c r="H448"/>
    </row>
    <row r="449" spans="1:8" x14ac:dyDescent="0.25">
      <c r="A449"/>
      <c r="B449"/>
      <c r="C449"/>
      <c r="D449"/>
      <c r="E449"/>
      <c r="F449"/>
      <c r="G449"/>
      <c r="H449"/>
    </row>
    <row r="450" spans="1:8" x14ac:dyDescent="0.25">
      <c r="A450"/>
      <c r="B450"/>
      <c r="C450"/>
      <c r="D450"/>
      <c r="E450"/>
      <c r="F450"/>
      <c r="G450"/>
      <c r="H450"/>
    </row>
    <row r="451" spans="1:8" x14ac:dyDescent="0.25">
      <c r="A451"/>
      <c r="B451"/>
      <c r="C451"/>
      <c r="D451"/>
      <c r="E451"/>
      <c r="F451"/>
      <c r="G451"/>
      <c r="H451"/>
    </row>
    <row r="452" spans="1:8" x14ac:dyDescent="0.25">
      <c r="A452"/>
      <c r="B452"/>
      <c r="C452"/>
      <c r="D452"/>
      <c r="E452"/>
      <c r="F452"/>
      <c r="G452"/>
      <c r="H452"/>
    </row>
    <row r="453" spans="1:8" x14ac:dyDescent="0.25">
      <c r="A453"/>
      <c r="B453"/>
      <c r="C453"/>
      <c r="D453"/>
      <c r="E453"/>
      <c r="F453"/>
      <c r="G453"/>
      <c r="H453"/>
    </row>
    <row r="454" spans="1:8" x14ac:dyDescent="0.25">
      <c r="A454"/>
      <c r="B454"/>
      <c r="C454"/>
      <c r="D454"/>
      <c r="E454"/>
      <c r="F454"/>
      <c r="G454"/>
      <c r="H454"/>
    </row>
    <row r="455" spans="1:8" x14ac:dyDescent="0.25">
      <c r="A455"/>
      <c r="B455"/>
      <c r="C455"/>
      <c r="D455"/>
      <c r="E455"/>
      <c r="F455"/>
      <c r="G455"/>
      <c r="H455"/>
    </row>
    <row r="456" spans="1:8" x14ac:dyDescent="0.25">
      <c r="A456"/>
      <c r="B456"/>
      <c r="C456"/>
      <c r="D456"/>
      <c r="E456"/>
      <c r="F456"/>
      <c r="G456"/>
      <c r="H456"/>
    </row>
    <row r="457" spans="1:8" x14ac:dyDescent="0.25">
      <c r="A457"/>
      <c r="B457"/>
      <c r="C457"/>
      <c r="D457"/>
      <c r="E457"/>
      <c r="F457"/>
      <c r="G457"/>
      <c r="H457"/>
    </row>
    <row r="458" spans="1:8" x14ac:dyDescent="0.25">
      <c r="A458"/>
      <c r="B458"/>
      <c r="C458"/>
      <c r="D458"/>
      <c r="E458"/>
      <c r="F458"/>
      <c r="G458"/>
      <c r="H458"/>
    </row>
    <row r="459" spans="1:8" x14ac:dyDescent="0.25">
      <c r="A459"/>
      <c r="B459"/>
      <c r="C459"/>
      <c r="D459"/>
      <c r="E459"/>
      <c r="F459"/>
      <c r="G459"/>
      <c r="H459"/>
    </row>
    <row r="460" spans="1:8" x14ac:dyDescent="0.25">
      <c r="A460"/>
      <c r="B460"/>
      <c r="C460"/>
      <c r="D460"/>
      <c r="E460"/>
      <c r="F460"/>
      <c r="G460"/>
      <c r="H460"/>
    </row>
    <row r="461" spans="1:8" x14ac:dyDescent="0.25">
      <c r="A461"/>
      <c r="B461"/>
      <c r="C461"/>
      <c r="D461"/>
      <c r="E461"/>
      <c r="F461"/>
      <c r="G461"/>
      <c r="H461"/>
    </row>
    <row r="462" spans="1:8" x14ac:dyDescent="0.25">
      <c r="A462"/>
      <c r="B462"/>
      <c r="C462"/>
      <c r="D462"/>
      <c r="E462"/>
      <c r="F462"/>
      <c r="G462"/>
      <c r="H462"/>
    </row>
    <row r="463" spans="1:8" x14ac:dyDescent="0.25">
      <c r="A463"/>
      <c r="B463"/>
      <c r="C463"/>
      <c r="D463"/>
      <c r="E463"/>
      <c r="F463"/>
      <c r="G463"/>
      <c r="H463"/>
    </row>
    <row r="464" spans="1:8" x14ac:dyDescent="0.25">
      <c r="A464"/>
      <c r="B464"/>
      <c r="C464"/>
      <c r="D464"/>
      <c r="E464"/>
      <c r="F464"/>
      <c r="G464"/>
      <c r="H464"/>
    </row>
    <row r="465" spans="1:8" x14ac:dyDescent="0.25">
      <c r="A465"/>
      <c r="B465"/>
      <c r="C465"/>
      <c r="D465"/>
      <c r="E465"/>
      <c r="F465"/>
      <c r="G465"/>
      <c r="H465"/>
    </row>
    <row r="466" spans="1:8" x14ac:dyDescent="0.25">
      <c r="A466"/>
      <c r="B466"/>
      <c r="C466"/>
      <c r="D466"/>
      <c r="E466"/>
      <c r="F466"/>
      <c r="G466"/>
      <c r="H466"/>
    </row>
    <row r="467" spans="1:8" x14ac:dyDescent="0.25">
      <c r="A467"/>
      <c r="B467"/>
      <c r="C467"/>
      <c r="D467"/>
      <c r="E467"/>
      <c r="F467"/>
      <c r="G467"/>
      <c r="H467"/>
    </row>
    <row r="468" spans="1:8" x14ac:dyDescent="0.25">
      <c r="A468"/>
      <c r="B468"/>
      <c r="C468"/>
      <c r="D468"/>
      <c r="E468"/>
      <c r="F468"/>
      <c r="G468"/>
      <c r="H468"/>
    </row>
    <row r="469" spans="1:8" x14ac:dyDescent="0.25">
      <c r="A469"/>
      <c r="B469"/>
      <c r="C469"/>
      <c r="D469"/>
      <c r="E469"/>
      <c r="F469"/>
      <c r="G469"/>
      <c r="H469"/>
    </row>
    <row r="470" spans="1:8" x14ac:dyDescent="0.25">
      <c r="A470"/>
      <c r="B470"/>
      <c r="C470"/>
      <c r="D470"/>
      <c r="E470"/>
      <c r="F470"/>
      <c r="G470"/>
      <c r="H470"/>
    </row>
    <row r="471" spans="1:8" x14ac:dyDescent="0.25">
      <c r="A471"/>
      <c r="B471"/>
      <c r="C471"/>
      <c r="D471"/>
      <c r="E471"/>
      <c r="F471"/>
      <c r="G471"/>
      <c r="H471"/>
    </row>
    <row r="472" spans="1:8" x14ac:dyDescent="0.25">
      <c r="A472"/>
      <c r="B472"/>
      <c r="C472"/>
      <c r="D472"/>
      <c r="E472"/>
      <c r="F472"/>
      <c r="G472"/>
      <c r="H472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75" zoomScaleNormal="75" workbookViewId="0">
      <pane xSplit="3" ySplit="7" topLeftCell="D50" activePane="bottomRight" state="frozen"/>
      <selection activeCell="B1" sqref="B1"/>
      <selection pane="topRight" activeCell="D1" sqref="D1"/>
      <selection pane="bottomLeft" activeCell="B8" sqref="B8"/>
      <selection pane="bottomRight" activeCell="D72" sqref="D72"/>
    </sheetView>
  </sheetViews>
  <sheetFormatPr defaultRowHeight="15.75" outlineLevelRow="7" x14ac:dyDescent="0.25"/>
  <cols>
    <col min="1" max="1" width="12" style="20" hidden="1" customWidth="1"/>
    <col min="2" max="2" width="17.42578125" style="44" customWidth="1"/>
    <col min="3" max="3" width="84" style="19" customWidth="1"/>
    <col min="4" max="4" width="14" style="19" customWidth="1"/>
    <col min="5" max="5" width="16.85546875" style="19" customWidth="1"/>
    <col min="6" max="6" width="14.7109375" style="19" customWidth="1"/>
    <col min="7" max="7" width="18.42578125" style="19" customWidth="1"/>
    <col min="8" max="8" width="20.7109375" style="18" customWidth="1"/>
    <col min="9" max="9" width="50.42578125" style="18" customWidth="1"/>
    <col min="10" max="16384" width="9.140625" style="18"/>
  </cols>
  <sheetData>
    <row r="1" spans="1:9" s="17" customFormat="1" ht="23.25" customHeight="1" x14ac:dyDescent="0.4">
      <c r="B1" s="55" t="s">
        <v>1081</v>
      </c>
      <c r="C1" s="55"/>
      <c r="D1" s="55"/>
      <c r="E1" s="55"/>
      <c r="F1" s="55"/>
      <c r="G1" s="55"/>
      <c r="H1" s="55"/>
      <c r="I1" s="55"/>
    </row>
    <row r="2" spans="1:9" s="17" customFormat="1" ht="26.25" x14ac:dyDescent="0.4">
      <c r="B2" s="55" t="s">
        <v>1082</v>
      </c>
      <c r="C2" s="55"/>
      <c r="D2" s="55"/>
      <c r="E2" s="55"/>
      <c r="F2" s="55"/>
      <c r="G2" s="55"/>
      <c r="H2" s="55"/>
      <c r="I2" s="55"/>
    </row>
    <row r="3" spans="1:9" ht="26.25" x14ac:dyDescent="0.4">
      <c r="B3" s="55" t="s">
        <v>1100</v>
      </c>
      <c r="C3" s="55"/>
      <c r="D3" s="55"/>
      <c r="E3" s="55"/>
      <c r="F3" s="55"/>
      <c r="G3" s="55"/>
      <c r="H3" s="55"/>
      <c r="I3" s="55"/>
    </row>
    <row r="4" spans="1:9" ht="15" hidden="1" customHeight="1" x14ac:dyDescent="0.25">
      <c r="A4" s="18"/>
    </row>
    <row r="5" spans="1:9" s="20" customFormat="1" ht="15.75" hidden="1" customHeight="1" x14ac:dyDescent="0.25">
      <c r="A5" s="20" t="s">
        <v>1074</v>
      </c>
      <c r="B5" s="43" t="s">
        <v>184</v>
      </c>
      <c r="C5" s="22"/>
      <c r="D5" s="22"/>
      <c r="E5" s="22"/>
      <c r="F5" s="22"/>
      <c r="G5" s="22"/>
    </row>
    <row r="6" spans="1:9" s="20" customFormat="1" x14ac:dyDescent="0.25">
      <c r="B6" s="25"/>
      <c r="C6" s="22"/>
      <c r="D6" s="22" t="s">
        <v>1083</v>
      </c>
      <c r="E6" s="22" t="s">
        <v>1083</v>
      </c>
      <c r="F6" s="22"/>
      <c r="G6" s="22"/>
    </row>
    <row r="7" spans="1:9" s="39" customFormat="1" ht="65.099999999999994" customHeight="1" x14ac:dyDescent="0.25">
      <c r="A7" s="39" t="s">
        <v>1076</v>
      </c>
      <c r="C7" s="27" t="s">
        <v>1075</v>
      </c>
      <c r="D7" s="33" t="s">
        <v>1111</v>
      </c>
      <c r="E7" s="34" t="s">
        <v>1092</v>
      </c>
      <c r="F7" s="47" t="s">
        <v>1090</v>
      </c>
      <c r="G7" s="48" t="s">
        <v>1093</v>
      </c>
      <c r="H7" s="34" t="s">
        <v>1094</v>
      </c>
      <c r="I7" s="49" t="s">
        <v>1084</v>
      </c>
    </row>
    <row r="8" spans="1:9" s="20" customFormat="1" x14ac:dyDescent="0.25">
      <c r="A8" s="20">
        <v>1</v>
      </c>
      <c r="B8" s="26"/>
      <c r="C8" s="14"/>
      <c r="D8" s="15"/>
      <c r="E8" s="15"/>
      <c r="F8" s="16"/>
      <c r="G8" s="15" t="s">
        <v>1083</v>
      </c>
      <c r="H8" s="15"/>
      <c r="I8" s="14"/>
    </row>
    <row r="9" spans="1:9" s="20" customFormat="1" x14ac:dyDescent="0.25">
      <c r="B9" s="26" t="s">
        <v>177</v>
      </c>
      <c r="C9" s="14"/>
      <c r="D9" s="15"/>
      <c r="E9" s="15"/>
      <c r="F9" s="16"/>
      <c r="G9" s="15"/>
      <c r="H9" s="15"/>
      <c r="I9" s="14" t="s">
        <v>1101</v>
      </c>
    </row>
    <row r="10" spans="1:9" s="20" customFormat="1" x14ac:dyDescent="0.25">
      <c r="B10" s="26"/>
      <c r="C10" s="14" t="s">
        <v>2</v>
      </c>
      <c r="D10" s="15">
        <v>0</v>
      </c>
      <c r="E10" s="15">
        <f>4960-4960</f>
        <v>0</v>
      </c>
      <c r="F10" s="16">
        <v>0</v>
      </c>
      <c r="G10" s="15">
        <v>0</v>
      </c>
      <c r="H10" s="15">
        <v>0</v>
      </c>
      <c r="I10" s="14" t="s">
        <v>1110</v>
      </c>
    </row>
    <row r="11" spans="1:9" s="20" customFormat="1" x14ac:dyDescent="0.25">
      <c r="B11" s="26"/>
      <c r="C11" s="14" t="s">
        <v>3</v>
      </c>
      <c r="D11" s="15">
        <v>41606343</v>
      </c>
      <c r="E11" s="32">
        <f>1387409.97+400000</f>
        <v>1787409.97</v>
      </c>
      <c r="F11" s="16">
        <f>+E11/D11</f>
        <v>4.2960035444595548E-2</v>
      </c>
      <c r="G11" s="15">
        <f>+E11-D11</f>
        <v>-39818933.030000001</v>
      </c>
      <c r="H11" s="15">
        <f>+E11</f>
        <v>1787409.97</v>
      </c>
      <c r="I11" s="14"/>
    </row>
    <row r="12" spans="1:9" s="20" customFormat="1" x14ac:dyDescent="0.25">
      <c r="B12" s="26"/>
      <c r="C12" s="14" t="s">
        <v>4</v>
      </c>
      <c r="D12" s="15">
        <v>2531037</v>
      </c>
      <c r="E12" s="15">
        <v>44490.179999999993</v>
      </c>
      <c r="F12" s="16">
        <f>+E12/D12</f>
        <v>1.7577846550643074E-2</v>
      </c>
      <c r="G12" s="15">
        <v>-2486546.8199999998</v>
      </c>
      <c r="H12" s="15">
        <v>44490.179999999993</v>
      </c>
      <c r="I12" s="14"/>
    </row>
    <row r="13" spans="1:9" s="20" customFormat="1" x14ac:dyDescent="0.25">
      <c r="B13" s="26"/>
      <c r="C13" s="14" t="s">
        <v>5</v>
      </c>
      <c r="D13" s="15">
        <v>200000</v>
      </c>
      <c r="E13" s="15">
        <v>0</v>
      </c>
      <c r="F13" s="16">
        <v>0</v>
      </c>
      <c r="G13" s="15">
        <v>-200000</v>
      </c>
      <c r="H13" s="15">
        <v>0</v>
      </c>
      <c r="I13" s="14"/>
    </row>
    <row r="14" spans="1:9" s="20" customFormat="1" x14ac:dyDescent="0.25">
      <c r="B14" s="26"/>
      <c r="C14" s="14" t="s">
        <v>6</v>
      </c>
      <c r="D14" s="15">
        <v>486234</v>
      </c>
      <c r="E14" s="15">
        <v>36241.029999999992</v>
      </c>
      <c r="F14" s="16">
        <v>7.4534133770982683E-2</v>
      </c>
      <c r="G14" s="15">
        <v>-449992.97000000003</v>
      </c>
      <c r="H14" s="15">
        <v>36241.029999999992</v>
      </c>
      <c r="I14" s="14"/>
    </row>
    <row r="15" spans="1:9" s="20" customFormat="1" x14ac:dyDescent="0.25">
      <c r="B15" s="26"/>
      <c r="C15" s="14" t="s">
        <v>7</v>
      </c>
      <c r="D15" s="15">
        <v>94100</v>
      </c>
      <c r="E15" s="15">
        <v>0</v>
      </c>
      <c r="F15" s="16">
        <v>0</v>
      </c>
      <c r="G15" s="15">
        <v>-94100</v>
      </c>
      <c r="H15" s="15">
        <v>0</v>
      </c>
      <c r="I15" s="14"/>
    </row>
    <row r="16" spans="1:9" s="20" customFormat="1" x14ac:dyDescent="0.25">
      <c r="B16" s="26"/>
      <c r="C16" s="14" t="s">
        <v>8</v>
      </c>
      <c r="D16" s="15">
        <v>0</v>
      </c>
      <c r="E16" s="15">
        <v>0</v>
      </c>
      <c r="F16" s="16">
        <v>0</v>
      </c>
      <c r="G16" s="15">
        <v>0</v>
      </c>
      <c r="H16" s="15"/>
      <c r="I16" s="14"/>
    </row>
    <row r="17" spans="2:9" s="20" customFormat="1" x14ac:dyDescent="0.25">
      <c r="B17" s="26"/>
      <c r="C17" s="14" t="s">
        <v>9</v>
      </c>
      <c r="D17" s="15">
        <v>889000</v>
      </c>
      <c r="E17" s="15">
        <v>0</v>
      </c>
      <c r="F17" s="16">
        <v>0</v>
      </c>
      <c r="G17" s="15">
        <v>-889000</v>
      </c>
      <c r="H17" s="15">
        <v>0</v>
      </c>
      <c r="I17" s="14"/>
    </row>
    <row r="18" spans="2:9" s="20" customFormat="1" x14ac:dyDescent="0.25">
      <c r="B18" s="26"/>
      <c r="C18" s="14" t="s">
        <v>10</v>
      </c>
      <c r="D18" s="15">
        <v>0</v>
      </c>
      <c r="E18" s="15">
        <v>0</v>
      </c>
      <c r="F18" s="16">
        <v>0</v>
      </c>
      <c r="G18" s="15">
        <v>0</v>
      </c>
      <c r="H18" s="15"/>
      <c r="I18" s="14"/>
    </row>
    <row r="19" spans="2:9" s="20" customFormat="1" x14ac:dyDescent="0.25">
      <c r="B19" s="26"/>
      <c r="C19" s="14" t="s">
        <v>11</v>
      </c>
      <c r="D19" s="15">
        <v>300000</v>
      </c>
      <c r="E19" s="15">
        <v>0</v>
      </c>
      <c r="F19" s="16">
        <v>0</v>
      </c>
      <c r="G19" s="15">
        <v>-300000</v>
      </c>
      <c r="H19" s="15">
        <v>0</v>
      </c>
      <c r="I19" s="14"/>
    </row>
    <row r="20" spans="2:9" s="20" customFormat="1" x14ac:dyDescent="0.25">
      <c r="B20" s="26"/>
      <c r="C20" s="14" t="s">
        <v>12</v>
      </c>
      <c r="D20" s="15">
        <v>77763</v>
      </c>
      <c r="E20" s="15">
        <v>0</v>
      </c>
      <c r="F20" s="16">
        <v>0</v>
      </c>
      <c r="G20" s="15">
        <v>-77763</v>
      </c>
      <c r="H20" s="15">
        <v>0</v>
      </c>
      <c r="I20" s="14"/>
    </row>
    <row r="21" spans="2:9" s="20" customFormat="1" x14ac:dyDescent="0.25">
      <c r="B21" s="26"/>
      <c r="C21" s="14" t="s">
        <v>13</v>
      </c>
      <c r="D21" s="15">
        <v>0</v>
      </c>
      <c r="E21" s="15">
        <v>0</v>
      </c>
      <c r="F21" s="16">
        <v>0</v>
      </c>
      <c r="G21" s="15">
        <v>0</v>
      </c>
      <c r="H21" s="15"/>
      <c r="I21" s="14"/>
    </row>
    <row r="22" spans="2:9" s="20" customFormat="1" x14ac:dyDescent="0.25">
      <c r="B22" s="26"/>
      <c r="C22" s="14" t="s">
        <v>14</v>
      </c>
      <c r="D22" s="15">
        <v>432237</v>
      </c>
      <c r="E22" s="32">
        <v>0</v>
      </c>
      <c r="F22" s="16">
        <v>0</v>
      </c>
      <c r="G22" s="15">
        <v>-439970.41</v>
      </c>
      <c r="H22" s="15">
        <v>0</v>
      </c>
      <c r="I22" s="14"/>
    </row>
    <row r="23" spans="2:9" s="20" customFormat="1" x14ac:dyDescent="0.25">
      <c r="B23" s="26"/>
      <c r="C23" s="14" t="s">
        <v>15</v>
      </c>
      <c r="D23" s="15">
        <v>590200</v>
      </c>
      <c r="E23" s="15">
        <v>0</v>
      </c>
      <c r="F23" s="16">
        <v>0</v>
      </c>
      <c r="G23" s="15">
        <v>-590200</v>
      </c>
      <c r="H23" s="15">
        <v>0</v>
      </c>
      <c r="I23" s="14"/>
    </row>
    <row r="24" spans="2:9" s="20" customFormat="1" x14ac:dyDescent="0.25">
      <c r="B24" s="26"/>
      <c r="C24" s="14" t="s">
        <v>16</v>
      </c>
      <c r="D24" s="15">
        <v>1142270</v>
      </c>
      <c r="E24" s="15">
        <v>0</v>
      </c>
      <c r="F24" s="16">
        <v>0</v>
      </c>
      <c r="G24" s="15">
        <v>-1142270</v>
      </c>
      <c r="H24" s="15">
        <v>0</v>
      </c>
      <c r="I24" s="14"/>
    </row>
    <row r="25" spans="2:9" s="20" customFormat="1" x14ac:dyDescent="0.25">
      <c r="B25" s="26"/>
      <c r="C25" s="14" t="s">
        <v>17</v>
      </c>
      <c r="D25" s="15">
        <v>40000</v>
      </c>
      <c r="E25" s="15">
        <v>0</v>
      </c>
      <c r="F25" s="16">
        <v>0</v>
      </c>
      <c r="G25" s="15">
        <v>-40000</v>
      </c>
      <c r="H25" s="15">
        <v>0</v>
      </c>
      <c r="I25" s="14"/>
    </row>
    <row r="26" spans="2:9" s="20" customFormat="1" x14ac:dyDescent="0.25">
      <c r="B26" s="26"/>
      <c r="C26" s="14" t="s">
        <v>18</v>
      </c>
      <c r="D26" s="15">
        <v>1436100</v>
      </c>
      <c r="E26" s="15">
        <v>6321.5</v>
      </c>
      <c r="F26" s="16">
        <v>4.4018522387020403E-3</v>
      </c>
      <c r="G26" s="15">
        <v>-1429778.5</v>
      </c>
      <c r="H26" s="15">
        <v>6321.5</v>
      </c>
      <c r="I26" s="14"/>
    </row>
    <row r="27" spans="2:9" s="20" customFormat="1" x14ac:dyDescent="0.25">
      <c r="B27" s="26"/>
      <c r="C27" s="14" t="s">
        <v>19</v>
      </c>
      <c r="D27" s="15">
        <v>495450</v>
      </c>
      <c r="E27" s="15">
        <v>1106</v>
      </c>
      <c r="F27" s="16">
        <v>2.232314057927137E-3</v>
      </c>
      <c r="G27" s="15">
        <v>-494344</v>
      </c>
      <c r="H27" s="15">
        <v>1106</v>
      </c>
      <c r="I27" s="14"/>
    </row>
    <row r="28" spans="2:9" s="20" customFormat="1" x14ac:dyDescent="0.25">
      <c r="B28" s="26"/>
      <c r="C28" s="14" t="s">
        <v>20</v>
      </c>
      <c r="D28" s="15">
        <v>862293</v>
      </c>
      <c r="E28" s="15">
        <v>0</v>
      </c>
      <c r="F28" s="16">
        <v>0</v>
      </c>
      <c r="G28" s="15">
        <v>-862293</v>
      </c>
      <c r="H28" s="15">
        <v>0</v>
      </c>
      <c r="I28" s="14"/>
    </row>
    <row r="29" spans="2:9" s="20" customFormat="1" x14ac:dyDescent="0.25">
      <c r="B29" s="26"/>
      <c r="C29" s="14" t="s">
        <v>21</v>
      </c>
      <c r="D29" s="15">
        <v>1958039</v>
      </c>
      <c r="E29" s="15">
        <v>1512.31</v>
      </c>
      <c r="F29" s="16">
        <v>7.7235948824308401E-4</v>
      </c>
      <c r="G29" s="15">
        <v>-1956526.69</v>
      </c>
      <c r="H29" s="15">
        <v>1512.31</v>
      </c>
      <c r="I29" s="14"/>
    </row>
    <row r="30" spans="2:9" s="20" customFormat="1" x14ac:dyDescent="0.25">
      <c r="B30" s="26"/>
      <c r="C30" s="14" t="s">
        <v>22</v>
      </c>
      <c r="D30" s="15">
        <v>215000</v>
      </c>
      <c r="E30" s="15">
        <v>0</v>
      </c>
      <c r="F30" s="16">
        <v>0</v>
      </c>
      <c r="G30" s="15">
        <v>-215000</v>
      </c>
      <c r="H30" s="15">
        <v>0</v>
      </c>
      <c r="I30" s="14"/>
    </row>
    <row r="31" spans="2:9" s="20" customFormat="1" x14ac:dyDescent="0.25">
      <c r="B31" s="26"/>
      <c r="C31" s="14" t="s">
        <v>23</v>
      </c>
      <c r="D31" s="15">
        <v>1168920</v>
      </c>
      <c r="E31" s="15">
        <v>90184.6</v>
      </c>
      <c r="F31" s="16">
        <v>7.7152071998083702E-2</v>
      </c>
      <c r="G31" s="15">
        <v>-1078735.3999999999</v>
      </c>
      <c r="H31" s="15">
        <v>90184.6</v>
      </c>
      <c r="I31" s="14"/>
    </row>
    <row r="32" spans="2:9" s="20" customFormat="1" x14ac:dyDescent="0.25">
      <c r="B32" s="26"/>
      <c r="C32" s="14" t="s">
        <v>24</v>
      </c>
      <c r="D32" s="15">
        <v>815000</v>
      </c>
      <c r="E32" s="15">
        <v>0</v>
      </c>
      <c r="F32" s="16">
        <v>0</v>
      </c>
      <c r="G32" s="15">
        <v>-815000</v>
      </c>
      <c r="H32" s="15">
        <v>0</v>
      </c>
      <c r="I32" s="14"/>
    </row>
    <row r="33" spans="2:9" s="20" customFormat="1" x14ac:dyDescent="0.25">
      <c r="B33" s="26"/>
      <c r="C33" s="14" t="s">
        <v>25</v>
      </c>
      <c r="D33" s="15">
        <v>511200</v>
      </c>
      <c r="E33" s="15">
        <v>720</v>
      </c>
      <c r="F33" s="16">
        <v>1.4084507042253522E-3</v>
      </c>
      <c r="G33" s="15">
        <v>-510480</v>
      </c>
      <c r="H33" s="15">
        <v>720</v>
      </c>
      <c r="I33" s="14"/>
    </row>
    <row r="34" spans="2:9" s="20" customFormat="1" x14ac:dyDescent="0.25">
      <c r="B34" s="26"/>
      <c r="C34" s="14" t="s">
        <v>26</v>
      </c>
      <c r="D34" s="15">
        <v>720000</v>
      </c>
      <c r="E34" s="15">
        <v>52863.67</v>
      </c>
      <c r="F34" s="16">
        <v>7.342176388888888E-2</v>
      </c>
      <c r="G34" s="15">
        <v>-667136.32999999996</v>
      </c>
      <c r="H34" s="15">
        <v>52863.67</v>
      </c>
      <c r="I34" s="14"/>
    </row>
    <row r="35" spans="2:9" s="20" customFormat="1" x14ac:dyDescent="0.25">
      <c r="B35" s="26"/>
      <c r="C35" s="14" t="s">
        <v>27</v>
      </c>
      <c r="D35" s="15">
        <v>247140</v>
      </c>
      <c r="E35" s="15">
        <v>0</v>
      </c>
      <c r="F35" s="16">
        <v>0</v>
      </c>
      <c r="G35" s="15">
        <v>-247140</v>
      </c>
      <c r="H35" s="15">
        <v>0</v>
      </c>
      <c r="I35" s="14"/>
    </row>
    <row r="36" spans="2:9" s="20" customFormat="1" x14ac:dyDescent="0.25">
      <c r="B36" s="26"/>
      <c r="C36" s="14" t="s">
        <v>28</v>
      </c>
      <c r="D36" s="15">
        <v>1043350</v>
      </c>
      <c r="E36" s="15">
        <v>6709.27</v>
      </c>
      <c r="F36" s="16">
        <v>6.4305074998801939E-3</v>
      </c>
      <c r="G36" s="15">
        <v>-1036640.73</v>
      </c>
      <c r="H36" s="15">
        <v>6709.27</v>
      </c>
      <c r="I36" s="14"/>
    </row>
    <row r="37" spans="2:9" s="20" customFormat="1" x14ac:dyDescent="0.25">
      <c r="B37" s="26"/>
      <c r="C37" s="14" t="s">
        <v>29</v>
      </c>
      <c r="D37" s="15">
        <v>138100</v>
      </c>
      <c r="E37" s="15">
        <v>594.04999999999995</v>
      </c>
      <c r="F37" s="16">
        <v>4.3015930485155677E-3</v>
      </c>
      <c r="G37" s="15">
        <v>-137505.95000000001</v>
      </c>
      <c r="H37" s="15">
        <v>594.04999999999995</v>
      </c>
      <c r="I37" s="14"/>
    </row>
    <row r="38" spans="2:9" s="20" customFormat="1" x14ac:dyDescent="0.25">
      <c r="B38" s="26"/>
      <c r="C38" s="14" t="s">
        <v>30</v>
      </c>
      <c r="D38" s="15">
        <v>15000</v>
      </c>
      <c r="E38" s="15">
        <v>0</v>
      </c>
      <c r="F38" s="16">
        <v>0</v>
      </c>
      <c r="G38" s="15">
        <v>-15000</v>
      </c>
      <c r="H38" s="15">
        <v>0</v>
      </c>
      <c r="I38" s="14"/>
    </row>
    <row r="39" spans="2:9" s="20" customFormat="1" x14ac:dyDescent="0.25">
      <c r="B39" s="26"/>
      <c r="C39" s="14" t="s">
        <v>31</v>
      </c>
      <c r="D39" s="15">
        <v>6500</v>
      </c>
      <c r="E39" s="15">
        <v>0</v>
      </c>
      <c r="F39" s="16">
        <v>0</v>
      </c>
      <c r="G39" s="15">
        <v>-6500</v>
      </c>
      <c r="H39" s="15">
        <v>0</v>
      </c>
      <c r="I39" s="14"/>
    </row>
    <row r="40" spans="2:9" s="20" customFormat="1" x14ac:dyDescent="0.25">
      <c r="B40" s="26"/>
      <c r="C40" s="14" t="s">
        <v>32</v>
      </c>
      <c r="D40" s="15">
        <v>25000</v>
      </c>
      <c r="E40" s="15">
        <v>50</v>
      </c>
      <c r="F40" s="16">
        <v>2E-3</v>
      </c>
      <c r="G40" s="15">
        <v>-24950</v>
      </c>
      <c r="H40" s="15">
        <v>50</v>
      </c>
      <c r="I40" s="14"/>
    </row>
    <row r="41" spans="2:9" s="20" customFormat="1" x14ac:dyDescent="0.25">
      <c r="B41" s="26"/>
      <c r="C41" s="14" t="s">
        <v>33</v>
      </c>
      <c r="D41" s="15">
        <v>25000</v>
      </c>
      <c r="E41" s="15">
        <v>1160</v>
      </c>
      <c r="F41" s="16">
        <v>4.6399999999999997E-2</v>
      </c>
      <c r="G41" s="15">
        <v>-23840</v>
      </c>
      <c r="H41" s="15">
        <v>1160</v>
      </c>
      <c r="I41" s="53" t="s">
        <v>177</v>
      </c>
    </row>
    <row r="42" spans="2:9" s="20" customFormat="1" x14ac:dyDescent="0.25">
      <c r="B42" s="26"/>
      <c r="C42" s="14" t="s">
        <v>34</v>
      </c>
      <c r="D42" s="15">
        <v>24500</v>
      </c>
      <c r="E42" s="15">
        <v>0</v>
      </c>
      <c r="F42" s="16">
        <v>0</v>
      </c>
      <c r="G42" s="15">
        <v>-24500</v>
      </c>
      <c r="H42" s="15">
        <v>0</v>
      </c>
      <c r="I42" s="54" t="s">
        <v>1104</v>
      </c>
    </row>
    <row r="43" spans="2:9" s="20" customFormat="1" x14ac:dyDescent="0.25">
      <c r="B43" s="26"/>
      <c r="C43" s="14" t="s">
        <v>35</v>
      </c>
      <c r="D43" s="15">
        <v>10000</v>
      </c>
      <c r="E43" s="15">
        <v>0</v>
      </c>
      <c r="F43" s="16">
        <v>0</v>
      </c>
      <c r="G43" s="15">
        <v>-10000</v>
      </c>
      <c r="H43" s="15">
        <v>0</v>
      </c>
      <c r="I43" s="54" t="s">
        <v>1105</v>
      </c>
    </row>
    <row r="44" spans="2:9" s="20" customFormat="1" x14ac:dyDescent="0.25">
      <c r="B44" s="26"/>
      <c r="C44" s="14" t="s">
        <v>36</v>
      </c>
      <c r="D44" s="15">
        <v>23000</v>
      </c>
      <c r="E44" s="15">
        <v>0</v>
      </c>
      <c r="F44" s="16">
        <v>0</v>
      </c>
      <c r="G44" s="15">
        <v>-23000</v>
      </c>
      <c r="H44" s="15">
        <v>0</v>
      </c>
      <c r="I44" s="54" t="s">
        <v>1106</v>
      </c>
    </row>
    <row r="45" spans="2:9" s="20" customFormat="1" x14ac:dyDescent="0.25">
      <c r="B45" s="26"/>
      <c r="C45" s="14" t="s">
        <v>37</v>
      </c>
      <c r="D45" s="15">
        <v>23000</v>
      </c>
      <c r="E45" s="15">
        <v>117</v>
      </c>
      <c r="F45" s="16">
        <v>5.0869565217391303E-3</v>
      </c>
      <c r="G45" s="15">
        <v>-22883</v>
      </c>
      <c r="H45" s="15">
        <v>117</v>
      </c>
      <c r="I45" s="54" t="s">
        <v>1107</v>
      </c>
    </row>
    <row r="46" spans="2:9" s="20" customFormat="1" x14ac:dyDescent="0.25">
      <c r="B46" s="26"/>
      <c r="C46" s="14" t="s">
        <v>38</v>
      </c>
      <c r="D46" s="15">
        <v>131200</v>
      </c>
      <c r="E46" s="15">
        <v>8580</v>
      </c>
      <c r="F46" s="16">
        <v>6.5396341463414637E-2</v>
      </c>
      <c r="G46" s="15">
        <v>-122620</v>
      </c>
      <c r="H46" s="15">
        <v>8580</v>
      </c>
      <c r="I46" s="53"/>
    </row>
    <row r="47" spans="2:9" s="20" customFormat="1" ht="15.75" customHeight="1" outlineLevel="7" collapsed="1" x14ac:dyDescent="0.25">
      <c r="B47" s="26"/>
      <c r="C47" s="14" t="s">
        <v>39</v>
      </c>
      <c r="D47" s="15">
        <v>49000</v>
      </c>
      <c r="E47" s="15">
        <v>9022.75</v>
      </c>
      <c r="F47" s="16">
        <v>0.18413775510204081</v>
      </c>
      <c r="G47" s="15">
        <v>-39977.25</v>
      </c>
      <c r="H47" s="15">
        <v>9022.75</v>
      </c>
    </row>
    <row r="48" spans="2:9" s="20" customFormat="1" ht="15.75" customHeight="1" outlineLevel="7" collapsed="1" x14ac:dyDescent="0.25">
      <c r="B48" s="26"/>
      <c r="C48" s="14" t="s">
        <v>40</v>
      </c>
      <c r="D48" s="15">
        <v>397900</v>
      </c>
      <c r="E48" s="15">
        <v>80954.789999999994</v>
      </c>
      <c r="F48" s="16">
        <v>0.20345511435033928</v>
      </c>
      <c r="G48" s="15">
        <v>-316945.21000000002</v>
      </c>
      <c r="H48" s="15">
        <v>80954.789999999994</v>
      </c>
    </row>
    <row r="49" spans="2:9" s="20" customFormat="1" x14ac:dyDescent="0.25">
      <c r="B49" s="26"/>
      <c r="C49" s="14" t="s">
        <v>41</v>
      </c>
      <c r="D49" s="15">
        <v>93000</v>
      </c>
      <c r="E49" s="15">
        <v>14413</v>
      </c>
      <c r="F49" s="16">
        <v>0.15497849462365593</v>
      </c>
      <c r="G49" s="15">
        <v>-78587</v>
      </c>
      <c r="H49" s="15">
        <v>14413</v>
      </c>
    </row>
    <row r="50" spans="2:9" s="20" customFormat="1" x14ac:dyDescent="0.25">
      <c r="B50" s="26"/>
      <c r="C50" s="14" t="s">
        <v>42</v>
      </c>
      <c r="D50" s="15">
        <v>5000</v>
      </c>
      <c r="E50" s="15">
        <v>0</v>
      </c>
      <c r="F50" s="16">
        <v>0</v>
      </c>
      <c r="G50" s="15">
        <v>-5000</v>
      </c>
      <c r="H50" s="15">
        <v>0</v>
      </c>
      <c r="I50" s="14"/>
    </row>
    <row r="51" spans="2:9" s="20" customFormat="1" x14ac:dyDescent="0.25">
      <c r="B51" s="26"/>
      <c r="C51" s="14" t="s">
        <v>43</v>
      </c>
      <c r="D51" s="15">
        <v>110000</v>
      </c>
      <c r="E51" s="15">
        <v>4243.5</v>
      </c>
      <c r="F51" s="16">
        <v>3.8577272727272724E-2</v>
      </c>
      <c r="G51" s="15">
        <v>-105756.5</v>
      </c>
      <c r="H51" s="15">
        <v>4243.5</v>
      </c>
      <c r="I51" s="14"/>
    </row>
    <row r="52" spans="2:9" s="20" customFormat="1" x14ac:dyDescent="0.25">
      <c r="B52" s="26"/>
      <c r="C52" s="14" t="s">
        <v>44</v>
      </c>
      <c r="D52" s="15">
        <v>617000</v>
      </c>
      <c r="E52" s="15">
        <v>20487.52</v>
      </c>
      <c r="F52" s="16">
        <v>3.3205056726094001E-2</v>
      </c>
      <c r="G52" s="15">
        <v>-596512.48</v>
      </c>
      <c r="H52" s="15">
        <v>20487.52</v>
      </c>
      <c r="I52" s="14"/>
    </row>
    <row r="53" spans="2:9" s="20" customFormat="1" x14ac:dyDescent="0.25">
      <c r="B53" s="26"/>
      <c r="C53" s="14" t="s">
        <v>45</v>
      </c>
      <c r="D53" s="15">
        <v>205400</v>
      </c>
      <c r="E53" s="15">
        <v>5591.5</v>
      </c>
      <c r="F53" s="16">
        <v>2.7222492697176241E-2</v>
      </c>
      <c r="G53" s="15">
        <v>-199808.5</v>
      </c>
      <c r="H53" s="15">
        <v>5591.5</v>
      </c>
      <c r="I53" s="14"/>
    </row>
    <row r="54" spans="2:9" s="20" customFormat="1" x14ac:dyDescent="0.25">
      <c r="B54" s="26"/>
      <c r="C54" s="14" t="s">
        <v>46</v>
      </c>
      <c r="D54" s="15">
        <v>536500</v>
      </c>
      <c r="E54" s="15">
        <v>55804</v>
      </c>
      <c r="F54" s="16">
        <v>0.10401491146318732</v>
      </c>
      <c r="G54" s="15">
        <v>-480696</v>
      </c>
      <c r="H54" s="15">
        <v>55804</v>
      </c>
      <c r="I54" s="14"/>
    </row>
    <row r="55" spans="2:9" s="20" customFormat="1" x14ac:dyDescent="0.25">
      <c r="B55" s="26"/>
      <c r="C55" s="14" t="s">
        <v>47</v>
      </c>
      <c r="D55" s="15">
        <v>1149800</v>
      </c>
      <c r="E55" s="15">
        <v>67951.649999999994</v>
      </c>
      <c r="F55" s="16">
        <v>5.9098669333797177E-2</v>
      </c>
      <c r="G55" s="15">
        <v>-1081848.3500000001</v>
      </c>
      <c r="H55" s="15">
        <v>67951.649999999994</v>
      </c>
      <c r="I55" s="14"/>
    </row>
    <row r="56" spans="2:9" s="20" customFormat="1" x14ac:dyDescent="0.25">
      <c r="B56" s="26"/>
      <c r="C56" s="14" t="s">
        <v>48</v>
      </c>
      <c r="D56" s="15">
        <v>95500</v>
      </c>
      <c r="E56" s="15">
        <v>8714</v>
      </c>
      <c r="F56" s="16">
        <v>9.124607329842932E-2</v>
      </c>
      <c r="G56" s="15">
        <v>-86786</v>
      </c>
      <c r="H56" s="15">
        <v>8714</v>
      </c>
      <c r="I56" s="14"/>
    </row>
    <row r="57" spans="2:9" s="20" customFormat="1" x14ac:dyDescent="0.25">
      <c r="B57" s="26"/>
      <c r="C57" s="14" t="s">
        <v>49</v>
      </c>
      <c r="D57" s="15">
        <v>36500</v>
      </c>
      <c r="E57" s="15">
        <v>0</v>
      </c>
      <c r="F57" s="16">
        <v>0</v>
      </c>
      <c r="G57" s="15">
        <v>-36500</v>
      </c>
      <c r="H57" s="15">
        <v>0</v>
      </c>
      <c r="I57" s="14"/>
    </row>
    <row r="58" spans="2:9" s="20" customFormat="1" x14ac:dyDescent="0.25">
      <c r="B58" s="26"/>
      <c r="C58" s="14" t="s">
        <v>50</v>
      </c>
      <c r="D58" s="15">
        <v>0</v>
      </c>
      <c r="E58" s="15">
        <v>0</v>
      </c>
      <c r="F58" s="16">
        <v>0</v>
      </c>
      <c r="G58" s="15">
        <v>0</v>
      </c>
      <c r="H58" s="15"/>
      <c r="I58" s="14"/>
    </row>
    <row r="59" spans="2:9" s="20" customFormat="1" x14ac:dyDescent="0.25">
      <c r="B59" s="26"/>
      <c r="C59" s="14" t="s">
        <v>51</v>
      </c>
      <c r="D59" s="15">
        <v>0</v>
      </c>
      <c r="E59" s="15">
        <v>0</v>
      </c>
      <c r="F59" s="16">
        <v>0</v>
      </c>
      <c r="G59" s="15">
        <v>0</v>
      </c>
      <c r="H59" s="15"/>
      <c r="I59" s="14"/>
    </row>
    <row r="60" spans="2:9" s="20" customFormat="1" x14ac:dyDescent="0.25">
      <c r="B60" s="26"/>
      <c r="C60" s="14" t="s">
        <v>52</v>
      </c>
      <c r="D60" s="15">
        <v>625500</v>
      </c>
      <c r="E60" s="15">
        <v>535</v>
      </c>
      <c r="F60" s="16">
        <v>8.5531574740207832E-4</v>
      </c>
      <c r="G60" s="15">
        <v>-624965</v>
      </c>
      <c r="H60" s="15">
        <v>535</v>
      </c>
      <c r="I60" s="14"/>
    </row>
    <row r="61" spans="2:9" s="20" customFormat="1" x14ac:dyDescent="0.25">
      <c r="B61" s="26"/>
      <c r="C61" s="14" t="s">
        <v>53</v>
      </c>
      <c r="D61" s="15">
        <v>160500</v>
      </c>
      <c r="E61" s="15">
        <v>2600</v>
      </c>
      <c r="F61" s="16">
        <v>1.61993769470405E-2</v>
      </c>
      <c r="G61" s="15">
        <v>-157900</v>
      </c>
      <c r="H61" s="15">
        <v>2600</v>
      </c>
      <c r="I61" s="14"/>
    </row>
    <row r="62" spans="2:9" s="20" customFormat="1" x14ac:dyDescent="0.25">
      <c r="B62" s="26"/>
      <c r="C62" s="14" t="s">
        <v>54</v>
      </c>
      <c r="D62" s="32">
        <v>0</v>
      </c>
      <c r="E62" s="32">
        <v>0</v>
      </c>
      <c r="F62" s="16">
        <v>0</v>
      </c>
      <c r="G62" s="15">
        <v>0</v>
      </c>
      <c r="H62" s="15">
        <v>0</v>
      </c>
      <c r="I62" s="14"/>
    </row>
    <row r="63" spans="2:9" s="20" customFormat="1" x14ac:dyDescent="0.25">
      <c r="B63" s="26"/>
      <c r="C63" s="14" t="s">
        <v>55</v>
      </c>
      <c r="D63" s="15">
        <v>15038</v>
      </c>
      <c r="E63" s="32">
        <v>0</v>
      </c>
      <c r="F63" s="16">
        <v>0</v>
      </c>
      <c r="G63" s="15">
        <v>0</v>
      </c>
      <c r="H63" s="15">
        <v>0</v>
      </c>
      <c r="I63" s="14"/>
    </row>
    <row r="64" spans="2:9" s="20" customFormat="1" x14ac:dyDescent="0.25">
      <c r="B64" s="26"/>
      <c r="C64" s="14" t="s">
        <v>56</v>
      </c>
      <c r="D64" s="15">
        <v>0</v>
      </c>
      <c r="E64" s="32">
        <v>0</v>
      </c>
      <c r="F64" s="16">
        <v>0</v>
      </c>
      <c r="G64" s="15">
        <v>0</v>
      </c>
      <c r="H64" s="15">
        <v>0</v>
      </c>
      <c r="I64" s="14"/>
    </row>
    <row r="65" spans="1:9" s="20" customFormat="1" x14ac:dyDescent="0.25">
      <c r="B65" s="26"/>
      <c r="C65" s="14" t="s">
        <v>57</v>
      </c>
      <c r="D65" s="15">
        <v>240625</v>
      </c>
      <c r="E65" s="15">
        <v>12420.74</v>
      </c>
      <c r="F65" s="16">
        <v>5.161865974025974E-2</v>
      </c>
      <c r="G65" s="15">
        <v>-228204.26</v>
      </c>
      <c r="H65" s="15">
        <v>12420.74</v>
      </c>
      <c r="I65" s="14"/>
    </row>
    <row r="66" spans="1:9" s="20" customFormat="1" x14ac:dyDescent="0.25">
      <c r="B66" s="26"/>
      <c r="C66" s="14" t="s">
        <v>58</v>
      </c>
      <c r="D66" s="15">
        <v>0</v>
      </c>
      <c r="E66" s="15">
        <v>0</v>
      </c>
      <c r="F66" s="16">
        <v>0</v>
      </c>
      <c r="G66" s="15">
        <v>0</v>
      </c>
      <c r="H66" s="15"/>
      <c r="I66" s="14"/>
    </row>
    <row r="67" spans="1:9" s="20" customFormat="1" x14ac:dyDescent="0.25">
      <c r="B67" s="26"/>
      <c r="C67" s="14" t="s">
        <v>59</v>
      </c>
      <c r="D67" s="15">
        <v>0</v>
      </c>
      <c r="E67" s="15">
        <v>0</v>
      </c>
      <c r="F67" s="16">
        <v>0</v>
      </c>
      <c r="G67" s="15">
        <v>0</v>
      </c>
      <c r="H67" s="15"/>
      <c r="I67" s="14"/>
    </row>
    <row r="68" spans="1:9" s="20" customFormat="1" x14ac:dyDescent="0.25">
      <c r="B68" s="26"/>
      <c r="C68" s="14" t="s">
        <v>60</v>
      </c>
      <c r="D68" s="15">
        <v>21500</v>
      </c>
      <c r="E68" s="15">
        <v>0</v>
      </c>
      <c r="F68" s="16">
        <v>0</v>
      </c>
      <c r="G68" s="15">
        <v>-21500</v>
      </c>
      <c r="H68" s="15">
        <v>0</v>
      </c>
      <c r="I68" s="14"/>
    </row>
    <row r="69" spans="1:9" s="20" customFormat="1" x14ac:dyDescent="0.25">
      <c r="B69" s="45"/>
      <c r="C69" s="14" t="s">
        <v>61</v>
      </c>
      <c r="D69" s="15">
        <v>0</v>
      </c>
      <c r="E69" s="32">
        <v>0</v>
      </c>
      <c r="F69" s="16">
        <v>0</v>
      </c>
      <c r="G69" s="15">
        <v>0</v>
      </c>
      <c r="H69" s="15">
        <v>0</v>
      </c>
      <c r="I69" s="14"/>
    </row>
    <row r="70" spans="1:9" s="20" customFormat="1" x14ac:dyDescent="0.25">
      <c r="A70" s="14"/>
      <c r="B70" s="26" t="s">
        <v>1078</v>
      </c>
      <c r="C70" s="14"/>
      <c r="D70" s="15">
        <f>SUM(D10:D69)</f>
        <v>62641739</v>
      </c>
      <c r="E70" s="15">
        <f>SUM(E10:E69)</f>
        <v>2320798.0300000003</v>
      </c>
      <c r="F70" s="16">
        <f>+E70/D70</f>
        <v>3.7048748439119802E-2</v>
      </c>
      <c r="G70" s="15">
        <f>SUM(G10:G69)</f>
        <v>-60313636.379999988</v>
      </c>
      <c r="H70" s="15">
        <f>SUM(H10:H69)</f>
        <v>2320798.0300000003</v>
      </c>
      <c r="I70" s="14"/>
    </row>
    <row r="71" spans="1:9" s="20" customFormat="1" x14ac:dyDescent="0.25">
      <c r="A71" s="20">
        <v>2</v>
      </c>
      <c r="B71" s="26"/>
      <c r="C71" s="14"/>
      <c r="D71" s="15"/>
      <c r="E71" s="15"/>
      <c r="F71" s="16"/>
      <c r="G71" s="15"/>
      <c r="H71" s="15"/>
      <c r="I71" s="14"/>
    </row>
    <row r="72" spans="1:9" s="20" customFormat="1" ht="63" x14ac:dyDescent="0.25">
      <c r="B72" s="26" t="s">
        <v>196</v>
      </c>
      <c r="C72" s="14"/>
      <c r="D72" s="33" t="s">
        <v>1111</v>
      </c>
      <c r="E72" s="33" t="s">
        <v>1095</v>
      </c>
      <c r="F72" s="47" t="s">
        <v>1091</v>
      </c>
      <c r="G72" s="33" t="s">
        <v>1096</v>
      </c>
      <c r="H72" s="34" t="s">
        <v>1097</v>
      </c>
      <c r="I72" s="14"/>
    </row>
    <row r="73" spans="1:9" s="20" customFormat="1" x14ac:dyDescent="0.25">
      <c r="B73" s="26"/>
      <c r="C73" s="14" t="s">
        <v>2</v>
      </c>
      <c r="D73" s="15">
        <v>0</v>
      </c>
      <c r="E73" s="32">
        <v>0</v>
      </c>
      <c r="F73" s="16">
        <v>0</v>
      </c>
      <c r="G73" s="15">
        <v>0</v>
      </c>
      <c r="H73" s="15">
        <v>0</v>
      </c>
      <c r="I73" s="14"/>
    </row>
    <row r="74" spans="1:9" s="20" customFormat="1" x14ac:dyDescent="0.25">
      <c r="B74" s="26"/>
      <c r="C74" s="14" t="s">
        <v>3</v>
      </c>
      <c r="D74" s="15">
        <v>17657528</v>
      </c>
      <c r="E74" s="15">
        <v>1705.1799999999998</v>
      </c>
      <c r="F74" s="16">
        <v>9.656957644354294E-5</v>
      </c>
      <c r="G74" s="15">
        <v>-17655822.82</v>
      </c>
      <c r="H74" s="15">
        <v>1705.1799999999998</v>
      </c>
      <c r="I74" s="14"/>
    </row>
    <row r="75" spans="1:9" s="20" customFormat="1" x14ac:dyDescent="0.25">
      <c r="B75" s="26"/>
      <c r="C75" s="14" t="s">
        <v>185</v>
      </c>
      <c r="D75" s="15">
        <v>115213</v>
      </c>
      <c r="E75" s="15">
        <v>417.80000000000018</v>
      </c>
      <c r="F75" s="16">
        <v>3.6263268901946845E-3</v>
      </c>
      <c r="G75" s="15">
        <v>-114795.2</v>
      </c>
      <c r="H75" s="15">
        <v>417.80000000000018</v>
      </c>
      <c r="I75" s="14"/>
    </row>
    <row r="76" spans="1:9" s="20" customFormat="1" x14ac:dyDescent="0.25">
      <c r="B76" s="26"/>
      <c r="C76" s="14" t="s">
        <v>186</v>
      </c>
      <c r="D76" s="15">
        <v>2115254</v>
      </c>
      <c r="E76" s="15">
        <v>87421.15</v>
      </c>
      <c r="F76" s="16">
        <v>4.132891369074352E-2</v>
      </c>
      <c r="G76" s="15">
        <v>-2027832.85</v>
      </c>
      <c r="H76" s="15">
        <v>87421.15</v>
      </c>
      <c r="I76" s="14"/>
    </row>
    <row r="77" spans="1:9" s="20" customFormat="1" x14ac:dyDescent="0.25">
      <c r="B77" s="26"/>
      <c r="C77" s="14" t="s">
        <v>187</v>
      </c>
      <c r="D77" s="15">
        <v>309014</v>
      </c>
      <c r="E77" s="15">
        <v>18650.55</v>
      </c>
      <c r="F77" s="16">
        <v>6.035503245807633E-2</v>
      </c>
      <c r="G77" s="15">
        <v>-290363.45</v>
      </c>
      <c r="H77" s="15">
        <v>18650.55</v>
      </c>
      <c r="I77" s="14"/>
    </row>
    <row r="78" spans="1:9" s="20" customFormat="1" x14ac:dyDescent="0.25">
      <c r="B78" s="26"/>
      <c r="C78" s="14" t="s">
        <v>4</v>
      </c>
      <c r="D78" s="15">
        <v>1946102</v>
      </c>
      <c r="E78" s="15">
        <v>148253.59</v>
      </c>
      <c r="F78" s="16">
        <v>7.6179763445081497E-2</v>
      </c>
      <c r="G78" s="15">
        <v>-1797848.41</v>
      </c>
      <c r="H78" s="15">
        <v>148253.59</v>
      </c>
      <c r="I78" s="14"/>
    </row>
    <row r="79" spans="1:9" s="20" customFormat="1" x14ac:dyDescent="0.25">
      <c r="B79" s="26"/>
      <c r="C79" s="14" t="s">
        <v>188</v>
      </c>
      <c r="D79" s="15">
        <v>19350</v>
      </c>
      <c r="E79" s="15">
        <v>0</v>
      </c>
      <c r="F79" s="16">
        <v>0</v>
      </c>
      <c r="G79" s="15">
        <v>-19350</v>
      </c>
      <c r="H79" s="15">
        <v>0</v>
      </c>
      <c r="I79" s="14"/>
    </row>
    <row r="80" spans="1:9" s="20" customFormat="1" x14ac:dyDescent="0.25">
      <c r="B80" s="26"/>
      <c r="C80" s="14" t="s">
        <v>189</v>
      </c>
      <c r="D80" s="15">
        <v>645149</v>
      </c>
      <c r="E80" s="15">
        <v>19417.39</v>
      </c>
      <c r="F80" s="16">
        <v>3.0097527857905693E-2</v>
      </c>
      <c r="G80" s="15">
        <v>-625731.61</v>
      </c>
      <c r="H80" s="15">
        <v>19417.39</v>
      </c>
      <c r="I80" s="14"/>
    </row>
    <row r="81" spans="2:9" s="20" customFormat="1" x14ac:dyDescent="0.25">
      <c r="B81" s="26"/>
      <c r="C81" s="14" t="s">
        <v>190</v>
      </c>
      <c r="D81" s="15">
        <v>225545</v>
      </c>
      <c r="E81" s="15">
        <v>15463.189999999995</v>
      </c>
      <c r="F81" s="16">
        <v>6.8559223214879492E-2</v>
      </c>
      <c r="G81" s="15">
        <v>-210081.81</v>
      </c>
      <c r="H81" s="15">
        <v>15463.189999999995</v>
      </c>
      <c r="I81" s="14"/>
    </row>
    <row r="82" spans="2:9" s="20" customFormat="1" x14ac:dyDescent="0.25">
      <c r="B82" s="26"/>
      <c r="C82" s="14" t="s">
        <v>5</v>
      </c>
      <c r="D82" s="15">
        <v>935564</v>
      </c>
      <c r="E82" s="15">
        <v>48740.439999999988</v>
      </c>
      <c r="F82" s="16">
        <v>5.2097387244485663E-2</v>
      </c>
      <c r="G82" s="15">
        <v>-886823.56</v>
      </c>
      <c r="H82" s="15">
        <v>48740.439999999988</v>
      </c>
      <c r="I82" s="14"/>
    </row>
    <row r="83" spans="2:9" s="20" customFormat="1" x14ac:dyDescent="0.25">
      <c r="B83" s="26"/>
      <c r="C83" s="14" t="s">
        <v>6</v>
      </c>
      <c r="D83" s="15">
        <v>690008</v>
      </c>
      <c r="E83" s="15">
        <v>46744.970000000008</v>
      </c>
      <c r="F83" s="16">
        <v>6.7745547877705772E-2</v>
      </c>
      <c r="G83" s="15">
        <v>-643263.03</v>
      </c>
      <c r="H83" s="15">
        <v>46744.970000000008</v>
      </c>
      <c r="I83" s="14"/>
    </row>
    <row r="84" spans="2:9" s="20" customFormat="1" x14ac:dyDescent="0.25">
      <c r="B84" s="26"/>
      <c r="C84" s="14" t="s">
        <v>7</v>
      </c>
      <c r="D84" s="15">
        <v>237972</v>
      </c>
      <c r="E84" s="15">
        <v>16745.530000000006</v>
      </c>
      <c r="F84" s="16">
        <v>7.036764829475739E-2</v>
      </c>
      <c r="G84" s="15">
        <v>-221226.47</v>
      </c>
      <c r="H84" s="15">
        <v>16745.530000000006</v>
      </c>
      <c r="I84" s="14"/>
    </row>
    <row r="85" spans="2:9" s="20" customFormat="1" x14ac:dyDescent="0.25">
      <c r="B85" s="26"/>
      <c r="C85" s="14" t="s">
        <v>8</v>
      </c>
      <c r="D85" s="15">
        <v>503523</v>
      </c>
      <c r="E85" s="15">
        <v>32594.3</v>
      </c>
      <c r="F85" s="16">
        <v>6.4732494841347868E-2</v>
      </c>
      <c r="G85" s="15">
        <v>-470928.7</v>
      </c>
      <c r="H85" s="15">
        <v>32594.3</v>
      </c>
      <c r="I85" s="14"/>
    </row>
    <row r="86" spans="2:9" s="20" customFormat="1" x14ac:dyDescent="0.25">
      <c r="B86" s="26"/>
      <c r="C86" s="14" t="s">
        <v>9</v>
      </c>
      <c r="D86" s="15">
        <v>821123</v>
      </c>
      <c r="E86" s="15">
        <v>46670.340000000004</v>
      </c>
      <c r="F86" s="16">
        <v>5.6837209528901277E-2</v>
      </c>
      <c r="G86" s="15">
        <v>-774452.66</v>
      </c>
      <c r="H86" s="15">
        <v>46670.340000000004</v>
      </c>
      <c r="I86" s="14"/>
    </row>
    <row r="87" spans="2:9" s="20" customFormat="1" x14ac:dyDescent="0.25">
      <c r="B87" s="26"/>
      <c r="C87" s="14" t="s">
        <v>191</v>
      </c>
      <c r="D87" s="15">
        <v>5523004</v>
      </c>
      <c r="E87" s="15">
        <v>489449.52000000014</v>
      </c>
      <c r="F87" s="16">
        <v>8.86201639542539E-2</v>
      </c>
      <c r="G87" s="15">
        <v>-5033554.4799999995</v>
      </c>
      <c r="H87" s="15">
        <v>489449.52000000014</v>
      </c>
      <c r="I87" s="14"/>
    </row>
    <row r="88" spans="2:9" s="20" customFormat="1" x14ac:dyDescent="0.25">
      <c r="B88" s="26"/>
      <c r="C88" s="14" t="s">
        <v>10</v>
      </c>
      <c r="D88" s="15">
        <v>1000693</v>
      </c>
      <c r="E88" s="15">
        <v>99072.49000000002</v>
      </c>
      <c r="F88" s="52">
        <v>9.9003880310944536E-2</v>
      </c>
      <c r="G88" s="15">
        <v>-901620.51</v>
      </c>
      <c r="H88" s="15">
        <v>99072.49000000002</v>
      </c>
      <c r="I88" s="14"/>
    </row>
    <row r="89" spans="2:9" s="20" customFormat="1" x14ac:dyDescent="0.25">
      <c r="B89" s="26"/>
      <c r="C89" s="14" t="s">
        <v>11</v>
      </c>
      <c r="D89" s="15">
        <v>0</v>
      </c>
      <c r="E89" s="32">
        <v>0</v>
      </c>
      <c r="F89" s="52">
        <v>0</v>
      </c>
      <c r="G89" s="15">
        <v>0</v>
      </c>
      <c r="H89" s="15">
        <v>0</v>
      </c>
      <c r="I89" s="14"/>
    </row>
    <row r="90" spans="2:9" s="20" customFormat="1" x14ac:dyDescent="0.25">
      <c r="B90" s="26"/>
      <c r="C90" s="14" t="s">
        <v>192</v>
      </c>
      <c r="D90" s="15">
        <v>0</v>
      </c>
      <c r="E90" s="32">
        <v>0</v>
      </c>
      <c r="F90" s="52">
        <v>0</v>
      </c>
      <c r="G90" s="15">
        <v>0</v>
      </c>
      <c r="H90" s="15">
        <v>0</v>
      </c>
      <c r="I90" s="14"/>
    </row>
    <row r="91" spans="2:9" s="20" customFormat="1" x14ac:dyDescent="0.25">
      <c r="B91" s="26"/>
      <c r="C91" s="14" t="s">
        <v>12</v>
      </c>
      <c r="D91" s="15">
        <v>77763</v>
      </c>
      <c r="E91" s="15">
        <v>0</v>
      </c>
      <c r="F91" s="16">
        <v>0</v>
      </c>
      <c r="G91" s="15">
        <v>-77763</v>
      </c>
      <c r="H91" s="15">
        <v>0</v>
      </c>
      <c r="I91" s="14"/>
    </row>
    <row r="92" spans="2:9" s="20" customFormat="1" x14ac:dyDescent="0.25">
      <c r="B92" s="26"/>
      <c r="C92" s="14" t="s">
        <v>13</v>
      </c>
      <c r="D92" s="15">
        <v>120000</v>
      </c>
      <c r="E92" s="15">
        <v>0</v>
      </c>
      <c r="F92" s="16">
        <v>0</v>
      </c>
      <c r="G92" s="15">
        <v>-120000</v>
      </c>
      <c r="H92" s="15">
        <v>0</v>
      </c>
      <c r="I92" s="14"/>
    </row>
    <row r="93" spans="2:9" s="20" customFormat="1" x14ac:dyDescent="0.25">
      <c r="B93" s="26"/>
      <c r="C93" s="14" t="s">
        <v>14</v>
      </c>
      <c r="D93" s="15">
        <v>432237</v>
      </c>
      <c r="E93" s="15">
        <v>0</v>
      </c>
      <c r="F93" s="16">
        <v>0</v>
      </c>
      <c r="G93" s="15">
        <v>-432237</v>
      </c>
      <c r="H93" s="15">
        <v>0</v>
      </c>
      <c r="I93" s="14"/>
    </row>
    <row r="94" spans="2:9" s="20" customFormat="1" x14ac:dyDescent="0.25">
      <c r="B94" s="26"/>
      <c r="C94" s="14" t="s">
        <v>15</v>
      </c>
      <c r="D94" s="15">
        <v>9242843</v>
      </c>
      <c r="E94" s="15">
        <v>758378.04000000015</v>
      </c>
      <c r="F94" s="16">
        <v>8.2050299891494441E-2</v>
      </c>
      <c r="G94" s="15">
        <v>-8484464.959999999</v>
      </c>
      <c r="H94" s="15">
        <v>758378.04000000015</v>
      </c>
      <c r="I94" s="14"/>
    </row>
    <row r="95" spans="2:9" s="20" customFormat="1" x14ac:dyDescent="0.25">
      <c r="B95" s="26"/>
      <c r="C95" s="14" t="s">
        <v>16</v>
      </c>
      <c r="D95" s="15">
        <v>633329</v>
      </c>
      <c r="E95" s="15">
        <v>22687.420000000002</v>
      </c>
      <c r="F95" s="16">
        <v>3.5822487206491414E-2</v>
      </c>
      <c r="G95" s="15">
        <v>-610641.57999999996</v>
      </c>
      <c r="H95" s="15">
        <v>22687.420000000002</v>
      </c>
      <c r="I95" s="14"/>
    </row>
    <row r="96" spans="2:9" s="20" customFormat="1" x14ac:dyDescent="0.25">
      <c r="B96" s="26"/>
      <c r="C96" s="14" t="s">
        <v>17</v>
      </c>
      <c r="D96" s="15">
        <v>997256</v>
      </c>
      <c r="E96" s="15">
        <v>70457.300000000017</v>
      </c>
      <c r="F96" s="16">
        <v>7.0651166801703899E-2</v>
      </c>
      <c r="G96" s="15">
        <v>-926798.7</v>
      </c>
      <c r="H96" s="15">
        <v>70457.300000000017</v>
      </c>
      <c r="I96" s="14"/>
    </row>
    <row r="97" spans="2:9" s="20" customFormat="1" x14ac:dyDescent="0.25">
      <c r="B97" s="26"/>
      <c r="C97" s="14" t="s">
        <v>18</v>
      </c>
      <c r="D97" s="15">
        <v>502262</v>
      </c>
      <c r="E97" s="15">
        <v>32908.15</v>
      </c>
      <c r="F97" s="16">
        <v>6.5519888026567816E-2</v>
      </c>
      <c r="G97" s="15">
        <v>-469353.85</v>
      </c>
      <c r="H97" s="15">
        <v>32908.15</v>
      </c>
      <c r="I97" s="14"/>
    </row>
    <row r="98" spans="2:9" s="20" customFormat="1" x14ac:dyDescent="0.25">
      <c r="B98" s="26"/>
      <c r="C98" s="14" t="s">
        <v>19</v>
      </c>
      <c r="D98" s="15">
        <v>521807</v>
      </c>
      <c r="E98" s="15">
        <v>37832.779999999992</v>
      </c>
      <c r="F98" s="16">
        <v>7.2503396849793109E-2</v>
      </c>
      <c r="G98" s="15">
        <v>-483974.22000000003</v>
      </c>
      <c r="H98" s="15">
        <v>37832.779999999992</v>
      </c>
      <c r="I98" s="14"/>
    </row>
    <row r="99" spans="2:9" s="20" customFormat="1" x14ac:dyDescent="0.25">
      <c r="B99" s="26"/>
      <c r="C99" s="14" t="s">
        <v>20</v>
      </c>
      <c r="D99" s="15">
        <v>884557</v>
      </c>
      <c r="E99" s="15">
        <v>61265.82999999998</v>
      </c>
      <c r="F99" s="16">
        <v>6.9261596482759147E-2</v>
      </c>
      <c r="G99" s="15">
        <v>-823291.17</v>
      </c>
      <c r="H99" s="15">
        <v>61265.82999999998</v>
      </c>
      <c r="I99" s="14"/>
    </row>
    <row r="100" spans="2:9" s="20" customFormat="1" x14ac:dyDescent="0.25">
      <c r="B100" s="26"/>
      <c r="C100" s="14" t="s">
        <v>21</v>
      </c>
      <c r="D100" s="15">
        <v>2293759</v>
      </c>
      <c r="E100" s="15">
        <v>46717.81</v>
      </c>
      <c r="F100" s="16">
        <v>2.0367357686661938E-2</v>
      </c>
      <c r="G100" s="15">
        <v>-2247041.19</v>
      </c>
      <c r="H100" s="15">
        <v>46717.81</v>
      </c>
      <c r="I100" s="14"/>
    </row>
    <row r="101" spans="2:9" s="20" customFormat="1" x14ac:dyDescent="0.25">
      <c r="B101" s="26"/>
      <c r="C101" s="14" t="s">
        <v>22</v>
      </c>
      <c r="D101" s="15">
        <v>1007764</v>
      </c>
      <c r="E101" s="15">
        <v>248.48</v>
      </c>
      <c r="F101" s="16">
        <v>2.4656566418328099E-4</v>
      </c>
      <c r="G101" s="15">
        <v>-1007515.52</v>
      </c>
      <c r="H101" s="15">
        <v>248.48</v>
      </c>
      <c r="I101" s="14"/>
    </row>
    <row r="102" spans="2:9" s="20" customFormat="1" x14ac:dyDescent="0.25">
      <c r="B102" s="26"/>
      <c r="C102" s="14" t="s">
        <v>23</v>
      </c>
      <c r="D102" s="15">
        <v>1204062</v>
      </c>
      <c r="E102" s="15">
        <v>95638.71</v>
      </c>
      <c r="F102" s="16">
        <v>7.9430054266308545E-2</v>
      </c>
      <c r="G102" s="15">
        <v>-1108423.29</v>
      </c>
      <c r="H102" s="15">
        <v>95638.71</v>
      </c>
      <c r="I102" s="14"/>
    </row>
    <row r="103" spans="2:9" s="20" customFormat="1" x14ac:dyDescent="0.25">
      <c r="B103" s="26"/>
      <c r="C103" s="14" t="s">
        <v>24</v>
      </c>
      <c r="D103" s="15">
        <v>404863</v>
      </c>
      <c r="E103" s="15">
        <v>2325.59</v>
      </c>
      <c r="F103" s="16">
        <v>5.7441406105275122E-3</v>
      </c>
      <c r="G103" s="15">
        <v>-402537.41</v>
      </c>
      <c r="H103" s="15">
        <v>2325.59</v>
      </c>
      <c r="I103" s="14"/>
    </row>
    <row r="104" spans="2:9" s="20" customFormat="1" x14ac:dyDescent="0.25">
      <c r="B104" s="26"/>
      <c r="C104" s="14" t="s">
        <v>25</v>
      </c>
      <c r="D104" s="15">
        <v>511200</v>
      </c>
      <c r="E104" s="15">
        <v>16542.5</v>
      </c>
      <c r="F104" s="16">
        <v>3.2360133020344288E-2</v>
      </c>
      <c r="G104" s="15">
        <v>-494657.5</v>
      </c>
      <c r="H104" s="15">
        <v>16542.5</v>
      </c>
      <c r="I104" s="14"/>
    </row>
    <row r="105" spans="2:9" s="20" customFormat="1" x14ac:dyDescent="0.25">
      <c r="B105" s="26"/>
      <c r="C105" s="14" t="s">
        <v>26</v>
      </c>
      <c r="D105" s="15">
        <v>579193</v>
      </c>
      <c r="E105" s="15">
        <v>19715.249999999993</v>
      </c>
      <c r="F105" s="16">
        <v>3.4039171744133637E-2</v>
      </c>
      <c r="G105" s="15">
        <v>-559477.75</v>
      </c>
      <c r="H105" s="15">
        <v>19715.249999999993</v>
      </c>
      <c r="I105" s="14"/>
    </row>
    <row r="106" spans="2:9" s="20" customFormat="1" x14ac:dyDescent="0.25">
      <c r="B106" s="26"/>
      <c r="C106" s="14" t="s">
        <v>27</v>
      </c>
      <c r="D106" s="15">
        <v>487211</v>
      </c>
      <c r="E106" s="15">
        <v>1964.8799999999997</v>
      </c>
      <c r="F106" s="16">
        <v>4.0329138709922392E-3</v>
      </c>
      <c r="G106" s="15">
        <v>-485246.12</v>
      </c>
      <c r="H106" s="15">
        <v>1964.8799999999997</v>
      </c>
      <c r="I106" s="14"/>
    </row>
    <row r="107" spans="2:9" s="20" customFormat="1" x14ac:dyDescent="0.25">
      <c r="B107" s="26"/>
      <c r="C107" s="14" t="s">
        <v>193</v>
      </c>
      <c r="D107" s="15">
        <v>0</v>
      </c>
      <c r="E107" s="15">
        <v>0</v>
      </c>
      <c r="F107" s="16">
        <v>0</v>
      </c>
      <c r="G107" s="15">
        <v>0</v>
      </c>
      <c r="H107" s="15"/>
      <c r="I107" s="14"/>
    </row>
    <row r="108" spans="2:9" s="20" customFormat="1" x14ac:dyDescent="0.25">
      <c r="B108" s="26"/>
      <c r="C108" s="14" t="s">
        <v>194</v>
      </c>
      <c r="D108" s="15">
        <v>0</v>
      </c>
      <c r="E108" s="32">
        <v>0</v>
      </c>
      <c r="F108" s="16">
        <v>0</v>
      </c>
      <c r="G108" s="15">
        <v>0</v>
      </c>
      <c r="H108" s="15">
        <v>0</v>
      </c>
      <c r="I108" s="14"/>
    </row>
    <row r="109" spans="2:9" s="20" customFormat="1" x14ac:dyDescent="0.25">
      <c r="B109" s="26"/>
      <c r="C109" s="14" t="s">
        <v>28</v>
      </c>
      <c r="D109" s="15">
        <v>1019013</v>
      </c>
      <c r="E109" s="15">
        <v>54915.639999999992</v>
      </c>
      <c r="F109" s="16">
        <v>5.3891010222636995E-2</v>
      </c>
      <c r="G109" s="15">
        <v>-964097.36</v>
      </c>
      <c r="H109" s="15">
        <v>54915.639999999992</v>
      </c>
      <c r="I109" s="14"/>
    </row>
    <row r="110" spans="2:9" s="20" customFormat="1" x14ac:dyDescent="0.25">
      <c r="B110" s="26"/>
      <c r="C110" s="14" t="s">
        <v>29</v>
      </c>
      <c r="D110" s="15">
        <v>1441641</v>
      </c>
      <c r="E110" s="15">
        <v>114350.06999999995</v>
      </c>
      <c r="F110" s="16">
        <v>7.931937979011415E-2</v>
      </c>
      <c r="G110" s="15">
        <v>-1327290.9300000002</v>
      </c>
      <c r="H110" s="15">
        <v>114350.06999999995</v>
      </c>
      <c r="I110" s="14"/>
    </row>
    <row r="111" spans="2:9" s="20" customFormat="1" x14ac:dyDescent="0.25">
      <c r="B111" s="26"/>
      <c r="C111" s="14" t="s">
        <v>30</v>
      </c>
      <c r="D111" s="15">
        <v>15383</v>
      </c>
      <c r="E111" s="15">
        <v>1838.67</v>
      </c>
      <c r="F111" s="16">
        <v>0.11952610024052526</v>
      </c>
      <c r="G111" s="15">
        <v>-13544.33</v>
      </c>
      <c r="H111" s="15">
        <v>1838.67</v>
      </c>
      <c r="I111" s="14"/>
    </row>
    <row r="112" spans="2:9" s="20" customFormat="1" x14ac:dyDescent="0.25">
      <c r="B112" s="26"/>
      <c r="C112" s="14" t="s">
        <v>31</v>
      </c>
      <c r="D112" s="15">
        <v>6200</v>
      </c>
      <c r="E112" s="15">
        <v>0</v>
      </c>
      <c r="F112" s="16">
        <v>0</v>
      </c>
      <c r="G112" s="15">
        <v>-6200</v>
      </c>
      <c r="H112" s="15">
        <v>0</v>
      </c>
      <c r="I112" s="14"/>
    </row>
    <row r="113" spans="2:9" s="20" customFormat="1" x14ac:dyDescent="0.25">
      <c r="B113" s="26"/>
      <c r="C113" s="14" t="s">
        <v>32</v>
      </c>
      <c r="D113" s="15">
        <v>514356</v>
      </c>
      <c r="E113" s="15">
        <v>26920.390000000007</v>
      </c>
      <c r="F113" s="16">
        <v>5.2338049910956627E-2</v>
      </c>
      <c r="G113" s="15">
        <v>-487435.61</v>
      </c>
      <c r="H113" s="15">
        <v>26920.390000000007</v>
      </c>
      <c r="I113" s="53" t="s">
        <v>196</v>
      </c>
    </row>
    <row r="114" spans="2:9" s="20" customFormat="1" ht="14.25" customHeight="1" x14ac:dyDescent="0.25">
      <c r="B114" s="26"/>
      <c r="C114" s="14" t="s">
        <v>195</v>
      </c>
      <c r="D114" s="15">
        <v>74334</v>
      </c>
      <c r="E114" s="15">
        <v>5677.8</v>
      </c>
      <c r="F114" s="16">
        <v>7.6382274598434094E-2</v>
      </c>
      <c r="G114" s="15">
        <v>-68656.2</v>
      </c>
      <c r="H114" s="15">
        <v>5677.8</v>
      </c>
      <c r="I114" s="54" t="s">
        <v>1108</v>
      </c>
    </row>
    <row r="115" spans="2:9" s="20" customFormat="1" x14ac:dyDescent="0.25">
      <c r="B115" s="26"/>
      <c r="C115" s="14" t="s">
        <v>33</v>
      </c>
      <c r="D115" s="15">
        <v>488025</v>
      </c>
      <c r="E115" s="15">
        <v>8159.32</v>
      </c>
      <c r="F115" s="16">
        <v>1.6719061523487525E-2</v>
      </c>
      <c r="G115" s="15">
        <v>-479865.68</v>
      </c>
      <c r="H115" s="15">
        <v>8159.32</v>
      </c>
      <c r="I115" s="54" t="s">
        <v>1109</v>
      </c>
    </row>
    <row r="116" spans="2:9" s="20" customFormat="1" x14ac:dyDescent="0.25">
      <c r="B116" s="26"/>
      <c r="C116" s="14" t="s">
        <v>34</v>
      </c>
      <c r="D116" s="15">
        <v>374575</v>
      </c>
      <c r="E116" s="15">
        <v>29722.670000000002</v>
      </c>
      <c r="F116" s="16">
        <v>7.9350383768270707E-2</v>
      </c>
      <c r="G116" s="15">
        <v>-344852.33</v>
      </c>
      <c r="H116" s="15">
        <v>29722.670000000002</v>
      </c>
      <c r="I116" s="14"/>
    </row>
    <row r="117" spans="2:9" s="20" customFormat="1" x14ac:dyDescent="0.25">
      <c r="B117" s="26"/>
      <c r="C117" s="14" t="s">
        <v>35</v>
      </c>
      <c r="D117" s="15">
        <v>542992</v>
      </c>
      <c r="E117" s="15">
        <v>43706.630000000005</v>
      </c>
      <c r="F117" s="16">
        <v>8.0492217196570126E-2</v>
      </c>
      <c r="G117" s="15">
        <v>-499285.37</v>
      </c>
      <c r="H117" s="15">
        <v>43706.630000000005</v>
      </c>
      <c r="I117" s="14"/>
    </row>
    <row r="118" spans="2:9" s="20" customFormat="1" x14ac:dyDescent="0.25">
      <c r="B118" s="26"/>
      <c r="C118" s="14" t="s">
        <v>36</v>
      </c>
      <c r="D118" s="15">
        <v>216782</v>
      </c>
      <c r="E118" s="15">
        <v>22237.81</v>
      </c>
      <c r="F118" s="16">
        <v>0.10258144126357355</v>
      </c>
      <c r="G118" s="15">
        <v>-194544.19</v>
      </c>
      <c r="H118" s="15">
        <v>22237.81</v>
      </c>
      <c r="I118" s="14"/>
    </row>
    <row r="119" spans="2:9" s="20" customFormat="1" x14ac:dyDescent="0.25">
      <c r="B119" s="26"/>
      <c r="C119" s="14" t="s">
        <v>37</v>
      </c>
      <c r="D119" s="15">
        <v>19540</v>
      </c>
      <c r="E119" s="15">
        <v>0</v>
      </c>
      <c r="F119" s="16">
        <v>0</v>
      </c>
      <c r="G119" s="15">
        <v>-19540</v>
      </c>
      <c r="H119" s="15">
        <v>0</v>
      </c>
      <c r="I119" s="14"/>
    </row>
    <row r="120" spans="2:9" s="20" customFormat="1" x14ac:dyDescent="0.25">
      <c r="B120" s="26"/>
      <c r="C120" s="14" t="s">
        <v>38</v>
      </c>
      <c r="D120" s="15">
        <v>235743</v>
      </c>
      <c r="E120" s="15">
        <v>16716.97</v>
      </c>
      <c r="F120" s="16">
        <v>7.0911840436407442E-2</v>
      </c>
      <c r="G120" s="15">
        <v>-219026.03</v>
      </c>
      <c r="H120" s="15">
        <v>16716.97</v>
      </c>
      <c r="I120" s="14"/>
    </row>
    <row r="121" spans="2:9" s="20" customFormat="1" x14ac:dyDescent="0.25">
      <c r="B121" s="26"/>
      <c r="C121" s="14" t="s">
        <v>39</v>
      </c>
      <c r="D121" s="15">
        <v>253460</v>
      </c>
      <c r="E121" s="15">
        <v>38900.03</v>
      </c>
      <c r="F121" s="16">
        <v>0.15347601199400299</v>
      </c>
      <c r="G121" s="15">
        <v>-214559.97</v>
      </c>
      <c r="H121" s="15">
        <v>38900.03</v>
      </c>
      <c r="I121" s="14"/>
    </row>
    <row r="122" spans="2:9" s="20" customFormat="1" x14ac:dyDescent="0.25">
      <c r="B122" s="26"/>
      <c r="C122" s="14" t="s">
        <v>40</v>
      </c>
      <c r="D122" s="15">
        <v>507310</v>
      </c>
      <c r="E122" s="15">
        <v>63106.239999999998</v>
      </c>
      <c r="F122" s="16">
        <v>0.12439384202952829</v>
      </c>
      <c r="G122" s="15">
        <v>-444203.76</v>
      </c>
      <c r="H122" s="15">
        <v>63106.239999999998</v>
      </c>
      <c r="I122" s="14"/>
    </row>
    <row r="123" spans="2:9" s="20" customFormat="1" x14ac:dyDescent="0.25">
      <c r="B123" s="26"/>
      <c r="C123" s="14" t="s">
        <v>41</v>
      </c>
      <c r="D123" s="15">
        <v>102980</v>
      </c>
      <c r="E123" s="15">
        <v>7202.39</v>
      </c>
      <c r="F123" s="16">
        <v>6.9939697028549241E-2</v>
      </c>
      <c r="G123" s="15">
        <v>-95777.61</v>
      </c>
      <c r="H123" s="15">
        <v>7202.39</v>
      </c>
      <c r="I123" s="14"/>
    </row>
    <row r="124" spans="2:9" s="20" customFormat="1" x14ac:dyDescent="0.25">
      <c r="B124" s="26"/>
      <c r="C124" s="14" t="s">
        <v>42</v>
      </c>
      <c r="D124" s="15">
        <v>12000</v>
      </c>
      <c r="E124" s="15">
        <v>0</v>
      </c>
      <c r="F124" s="16">
        <v>0</v>
      </c>
      <c r="G124" s="15">
        <v>-12000</v>
      </c>
      <c r="H124" s="15">
        <v>0</v>
      </c>
      <c r="I124" s="14"/>
    </row>
    <row r="125" spans="2:9" s="20" customFormat="1" x14ac:dyDescent="0.25">
      <c r="B125" s="26"/>
      <c r="C125" s="14" t="s">
        <v>43</v>
      </c>
      <c r="D125" s="15">
        <v>176692</v>
      </c>
      <c r="E125" s="15">
        <v>10229.519999999999</v>
      </c>
      <c r="F125" s="16">
        <v>5.7894641523102343E-2</v>
      </c>
      <c r="G125" s="15">
        <v>-166462.48000000001</v>
      </c>
      <c r="H125" s="15">
        <v>10229.519999999999</v>
      </c>
      <c r="I125" s="14"/>
    </row>
    <row r="126" spans="2:9" s="20" customFormat="1" x14ac:dyDescent="0.25">
      <c r="B126" s="26"/>
      <c r="C126" s="14" t="s">
        <v>44</v>
      </c>
      <c r="D126" s="15">
        <v>663823</v>
      </c>
      <c r="E126" s="15">
        <v>37584.17</v>
      </c>
      <c r="F126" s="16">
        <v>5.6617758046949261E-2</v>
      </c>
      <c r="G126" s="15">
        <v>-626238.82999999996</v>
      </c>
      <c r="H126" s="15">
        <v>37584.17</v>
      </c>
      <c r="I126" s="14"/>
    </row>
    <row r="127" spans="2:9" s="20" customFormat="1" x14ac:dyDescent="0.25">
      <c r="B127" s="26"/>
      <c r="C127" s="14" t="s">
        <v>45</v>
      </c>
      <c r="D127" s="15">
        <v>166398</v>
      </c>
      <c r="E127" s="15">
        <v>1609.69</v>
      </c>
      <c r="F127" s="16">
        <v>9.6737340593035983E-3</v>
      </c>
      <c r="G127" s="15">
        <v>-164788.31</v>
      </c>
      <c r="H127" s="15">
        <v>1609.69</v>
      </c>
      <c r="I127" s="14"/>
    </row>
    <row r="128" spans="2:9" s="20" customFormat="1" x14ac:dyDescent="0.25">
      <c r="B128" s="26"/>
      <c r="C128" s="14" t="s">
        <v>46</v>
      </c>
      <c r="D128" s="15">
        <v>285642</v>
      </c>
      <c r="E128" s="15">
        <v>40299.930000000008</v>
      </c>
      <c r="F128" s="16">
        <v>0.14108544961875358</v>
      </c>
      <c r="G128" s="15">
        <v>-245342.07</v>
      </c>
      <c r="H128" s="15">
        <v>40299.930000000008</v>
      </c>
      <c r="I128" s="14"/>
    </row>
    <row r="129" spans="1:9" s="20" customFormat="1" x14ac:dyDescent="0.25">
      <c r="B129" s="26"/>
      <c r="C129" s="14" t="s">
        <v>47</v>
      </c>
      <c r="D129" s="15">
        <v>484238</v>
      </c>
      <c r="E129" s="15">
        <v>51717.020000000011</v>
      </c>
      <c r="F129" s="16">
        <v>0.1068008293442481</v>
      </c>
      <c r="G129" s="15">
        <v>-432520.98</v>
      </c>
      <c r="H129" s="15">
        <v>51717.020000000011</v>
      </c>
      <c r="I129" s="14"/>
    </row>
    <row r="130" spans="1:9" s="20" customFormat="1" x14ac:dyDescent="0.25">
      <c r="B130" s="26"/>
      <c r="C130" s="14" t="s">
        <v>48</v>
      </c>
      <c r="D130" s="15">
        <v>82595</v>
      </c>
      <c r="E130" s="15">
        <v>5280.63</v>
      </c>
      <c r="F130" s="16">
        <v>6.393401537623343E-2</v>
      </c>
      <c r="G130" s="15">
        <v>-77314.37</v>
      </c>
      <c r="H130" s="15">
        <v>5280.63</v>
      </c>
      <c r="I130" s="14"/>
    </row>
    <row r="131" spans="1:9" s="20" customFormat="1" x14ac:dyDescent="0.25">
      <c r="B131" s="26"/>
      <c r="C131" s="14" t="s">
        <v>49</v>
      </c>
      <c r="D131" s="15">
        <v>511528</v>
      </c>
      <c r="E131" s="15">
        <v>14083.78</v>
      </c>
      <c r="F131" s="16">
        <v>2.7532764579847047E-2</v>
      </c>
      <c r="G131" s="15">
        <v>-497444.22</v>
      </c>
      <c r="H131" s="15">
        <v>14083.78</v>
      </c>
      <c r="I131" s="14"/>
    </row>
    <row r="132" spans="1:9" s="20" customFormat="1" x14ac:dyDescent="0.25">
      <c r="B132" s="26"/>
      <c r="C132" s="14" t="s">
        <v>50</v>
      </c>
      <c r="D132" s="15">
        <v>479500</v>
      </c>
      <c r="E132" s="15">
        <v>26776.069999999996</v>
      </c>
      <c r="F132" s="16">
        <v>5.5841647549530755E-2</v>
      </c>
      <c r="G132" s="15">
        <v>-452723.93</v>
      </c>
      <c r="H132" s="15">
        <v>26776.069999999996</v>
      </c>
      <c r="I132" s="14"/>
    </row>
    <row r="133" spans="1:9" s="20" customFormat="1" x14ac:dyDescent="0.25">
      <c r="B133" s="26"/>
      <c r="C133" s="14" t="s">
        <v>51</v>
      </c>
      <c r="D133" s="15">
        <v>0</v>
      </c>
      <c r="E133" s="15">
        <v>0</v>
      </c>
      <c r="F133" s="16">
        <v>0</v>
      </c>
      <c r="G133" s="15">
        <v>0</v>
      </c>
      <c r="H133" s="15"/>
      <c r="I133" s="14"/>
    </row>
    <row r="134" spans="1:9" s="20" customFormat="1" x14ac:dyDescent="0.25">
      <c r="B134" s="26"/>
      <c r="C134" s="14" t="s">
        <v>52</v>
      </c>
      <c r="D134" s="15">
        <v>46261</v>
      </c>
      <c r="E134" s="15">
        <v>3057.9900000000002</v>
      </c>
      <c r="F134" s="16">
        <v>6.610298091264781E-2</v>
      </c>
      <c r="G134" s="15">
        <v>-43203.01</v>
      </c>
      <c r="H134" s="15">
        <v>3057.9900000000002</v>
      </c>
      <c r="I134" s="14"/>
    </row>
    <row r="135" spans="1:9" s="20" customFormat="1" x14ac:dyDescent="0.25">
      <c r="B135" s="26"/>
      <c r="C135" s="14" t="s">
        <v>53</v>
      </c>
      <c r="D135" s="15">
        <v>459910</v>
      </c>
      <c r="E135" s="15">
        <v>29641.730000000003</v>
      </c>
      <c r="F135" s="16">
        <v>6.4451153486551727E-2</v>
      </c>
      <c r="G135" s="15">
        <v>-430268.27</v>
      </c>
      <c r="H135" s="15">
        <v>29641.730000000003</v>
      </c>
      <c r="I135" s="14"/>
    </row>
    <row r="136" spans="1:9" s="20" customFormat="1" x14ac:dyDescent="0.25">
      <c r="B136" s="26"/>
      <c r="C136" s="14" t="s">
        <v>54</v>
      </c>
      <c r="D136" s="15">
        <v>0</v>
      </c>
      <c r="E136" s="32">
        <v>0</v>
      </c>
      <c r="F136" s="16">
        <v>0</v>
      </c>
      <c r="G136" s="15">
        <v>0</v>
      </c>
      <c r="H136" s="15">
        <v>0</v>
      </c>
      <c r="I136" s="14"/>
    </row>
    <row r="137" spans="1:9" s="20" customFormat="1" x14ac:dyDescent="0.25">
      <c r="B137" s="26"/>
      <c r="C137" s="14" t="s">
        <v>55</v>
      </c>
      <c r="D137" s="15">
        <v>0</v>
      </c>
      <c r="E137" s="32">
        <v>0</v>
      </c>
      <c r="F137" s="16">
        <v>0</v>
      </c>
      <c r="G137" s="15">
        <v>0</v>
      </c>
      <c r="H137" s="15">
        <v>0</v>
      </c>
      <c r="I137" s="14"/>
    </row>
    <row r="138" spans="1:9" s="20" customFormat="1" x14ac:dyDescent="0.25">
      <c r="B138" s="26"/>
      <c r="C138" s="14" t="s">
        <v>56</v>
      </c>
      <c r="D138" s="15">
        <v>0</v>
      </c>
      <c r="E138" s="32">
        <v>0</v>
      </c>
      <c r="F138" s="16">
        <v>0</v>
      </c>
      <c r="G138" s="15">
        <v>0</v>
      </c>
      <c r="H138" s="15">
        <v>0</v>
      </c>
      <c r="I138" s="14"/>
    </row>
    <row r="139" spans="1:9" s="20" customFormat="1" x14ac:dyDescent="0.25">
      <c r="B139" s="26"/>
      <c r="C139" s="14" t="s">
        <v>57</v>
      </c>
      <c r="D139" s="15">
        <v>412476</v>
      </c>
      <c r="E139" s="15">
        <v>15875.42</v>
      </c>
      <c r="F139" s="16">
        <v>3.8488105974650647E-2</v>
      </c>
      <c r="G139" s="15">
        <v>-396600.58</v>
      </c>
      <c r="H139" s="15">
        <v>15875.42</v>
      </c>
      <c r="I139" s="14"/>
    </row>
    <row r="140" spans="1:9" s="20" customFormat="1" x14ac:dyDescent="0.25">
      <c r="B140" s="26"/>
      <c r="C140" s="14" t="s">
        <v>58</v>
      </c>
      <c r="D140" s="15">
        <v>0</v>
      </c>
      <c r="E140" s="15">
        <v>0</v>
      </c>
      <c r="F140" s="16">
        <v>0</v>
      </c>
      <c r="G140" s="15">
        <v>0</v>
      </c>
      <c r="H140" s="15"/>
      <c r="I140" s="14"/>
    </row>
    <row r="141" spans="1:9" s="20" customFormat="1" x14ac:dyDescent="0.25">
      <c r="B141" s="26"/>
      <c r="C141" s="14" t="s">
        <v>59</v>
      </c>
      <c r="D141" s="15">
        <v>0</v>
      </c>
      <c r="E141" s="32">
        <v>0</v>
      </c>
      <c r="F141" s="16">
        <v>0</v>
      </c>
      <c r="G141" s="15">
        <v>0</v>
      </c>
      <c r="H141" s="15">
        <v>0</v>
      </c>
      <c r="I141" s="14"/>
    </row>
    <row r="142" spans="1:9" s="20" customFormat="1" x14ac:dyDescent="0.25">
      <c r="B142" s="26"/>
      <c r="C142" s="14" t="s">
        <v>60</v>
      </c>
      <c r="D142" s="15">
        <v>72897</v>
      </c>
      <c r="E142" s="15">
        <v>4102.88</v>
      </c>
      <c r="F142" s="16">
        <v>5.6283248967721584E-2</v>
      </c>
      <c r="G142" s="15">
        <v>-68794.12</v>
      </c>
      <c r="H142" s="15">
        <v>4102.88</v>
      </c>
      <c r="I142" s="14"/>
    </row>
    <row r="143" spans="1:9" s="20" customFormat="1" x14ac:dyDescent="0.25">
      <c r="B143" s="46"/>
      <c r="C143" s="14" t="s">
        <v>61</v>
      </c>
      <c r="D143" s="15">
        <v>0</v>
      </c>
      <c r="E143" s="15">
        <v>0</v>
      </c>
      <c r="F143" s="16">
        <v>0</v>
      </c>
      <c r="G143" s="15">
        <v>0</v>
      </c>
      <c r="H143" s="15"/>
      <c r="I143" s="14"/>
    </row>
    <row r="144" spans="1:9" s="20" customFormat="1" x14ac:dyDescent="0.25">
      <c r="A144" s="30"/>
      <c r="B144" s="26" t="s">
        <v>1077</v>
      </c>
      <c r="C144" s="14"/>
      <c r="D144" s="15">
        <f>SUM(D73:D143)</f>
        <v>62311442</v>
      </c>
      <c r="E144" s="15">
        <f>SUM(E73:E143)</f>
        <v>2911742.6399999997</v>
      </c>
      <c r="F144" s="16">
        <v>4.7301088297715836E-2</v>
      </c>
      <c r="G144" s="15">
        <f>SUM(G73:G143)</f>
        <v>-59399699.35999997</v>
      </c>
      <c r="H144" s="15">
        <f>SUM(H73:H143)</f>
        <v>2911742.6399999997</v>
      </c>
      <c r="I144" s="14"/>
    </row>
    <row r="145" spans="1:9" s="20" customFormat="1" ht="15.75" hidden="1" customHeight="1" x14ac:dyDescent="0.25">
      <c r="A145" s="20" t="s">
        <v>1080</v>
      </c>
      <c r="B145" s="26"/>
      <c r="C145" s="14"/>
      <c r="D145" s="15">
        <v>62311442</v>
      </c>
      <c r="E145" s="15">
        <v>2947399.0199999991</v>
      </c>
      <c r="F145" s="16">
        <v>4.7301088297715836E-2</v>
      </c>
      <c r="G145" s="15">
        <v>-59364042.980000004</v>
      </c>
      <c r="H145" s="15">
        <v>2947399.0199999991</v>
      </c>
      <c r="I145" s="14"/>
    </row>
    <row r="146" spans="1:9" s="20" customFormat="1" ht="15.75" hidden="1" customHeight="1" x14ac:dyDescent="0.25">
      <c r="A146" s="20" t="s">
        <v>175</v>
      </c>
      <c r="B146" s="26"/>
      <c r="C146" s="30"/>
      <c r="D146" s="37">
        <v>124953181</v>
      </c>
      <c r="E146" s="37">
        <v>80433815.789999977</v>
      </c>
      <c r="F146" s="38">
        <v>0.64371162979836405</v>
      </c>
      <c r="G146" s="37">
        <v>-44519365.210000023</v>
      </c>
      <c r="H146" s="37">
        <v>80433815.789999977</v>
      </c>
      <c r="I146" s="30"/>
    </row>
    <row r="147" spans="1:9" s="20" customFormat="1" x14ac:dyDescent="0.25">
      <c r="A147" s="24"/>
      <c r="B147" s="42"/>
      <c r="C147" s="24"/>
      <c r="D147" s="24"/>
      <c r="E147" s="24"/>
      <c r="F147" s="24"/>
      <c r="G147" s="24"/>
      <c r="H147" s="24"/>
    </row>
    <row r="148" spans="1:9" s="20" customFormat="1" x14ac:dyDescent="0.25">
      <c r="A148" s="24"/>
      <c r="B148" s="42"/>
      <c r="C148" s="24"/>
      <c r="D148" s="24"/>
      <c r="E148" s="24"/>
      <c r="F148" s="24"/>
      <c r="G148" s="24"/>
      <c r="H148" s="24"/>
    </row>
    <row r="149" spans="1:9" ht="15" x14ac:dyDescent="0.25">
      <c r="A149" s="24"/>
      <c r="B149" s="42"/>
      <c r="C149" s="24"/>
      <c r="D149" s="24"/>
      <c r="E149" s="24"/>
      <c r="F149" s="24"/>
      <c r="G149" s="24"/>
      <c r="H149" s="24"/>
    </row>
  </sheetData>
  <mergeCells count="3">
    <mergeCell ref="B1:I1"/>
    <mergeCell ref="B2:I2"/>
    <mergeCell ref="B3:I3"/>
  </mergeCells>
  <printOptions headings="1"/>
  <pageMargins left="0.7" right="0.7" top="0.75" bottom="0.75" header="0.3" footer="0.3"/>
  <pageSetup paperSize="5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8"/>
  <sheetViews>
    <sheetView topLeftCell="B1" zoomScaleNormal="100" workbookViewId="0">
      <selection activeCell="D7" sqref="D7"/>
    </sheetView>
  </sheetViews>
  <sheetFormatPr defaultRowHeight="15" x14ac:dyDescent="0.25"/>
  <cols>
    <col min="1" max="1" width="13.85546875" style="18" hidden="1" customWidth="1"/>
    <col min="2" max="2" width="14.85546875" style="19" customWidth="1"/>
    <col min="3" max="3" width="74.28515625" style="19" customWidth="1"/>
    <col min="4" max="4" width="14.28515625" style="19" customWidth="1"/>
    <col min="5" max="5" width="15" style="19" customWidth="1"/>
    <col min="6" max="6" width="12.28515625" style="19" customWidth="1"/>
    <col min="7" max="7" width="20.140625" style="19" bestFit="1" customWidth="1"/>
    <col min="8" max="8" width="20.7109375" style="18" customWidth="1"/>
    <col min="9" max="9" width="50.42578125" style="18" customWidth="1"/>
    <col min="10" max="16384" width="9.140625" style="18"/>
  </cols>
  <sheetData>
    <row r="1" spans="1:9" s="17" customFormat="1" ht="26.25" x14ac:dyDescent="0.4">
      <c r="B1" s="55" t="s">
        <v>1087</v>
      </c>
      <c r="C1" s="55"/>
      <c r="D1" s="55"/>
      <c r="E1" s="55"/>
      <c r="F1" s="55"/>
      <c r="G1" s="55"/>
      <c r="H1" s="55"/>
      <c r="I1" s="55"/>
    </row>
    <row r="2" spans="1:9" s="17" customFormat="1" ht="26.25" x14ac:dyDescent="0.4">
      <c r="B2" s="55" t="s">
        <v>1082</v>
      </c>
      <c r="C2" s="55"/>
      <c r="D2" s="55"/>
      <c r="E2" s="55"/>
      <c r="F2" s="55"/>
      <c r="G2" s="55"/>
      <c r="H2" s="55"/>
      <c r="I2" s="55"/>
    </row>
    <row r="3" spans="1:9" hidden="1" x14ac:dyDescent="0.25"/>
    <row r="4" spans="1:9" ht="26.25" x14ac:dyDescent="0.4">
      <c r="B4" s="55" t="s">
        <v>1100</v>
      </c>
      <c r="C4" s="55"/>
      <c r="D4" s="55"/>
      <c r="E4" s="55"/>
      <c r="F4" s="55"/>
      <c r="G4" s="55"/>
      <c r="H4" s="55"/>
      <c r="I4" s="55"/>
    </row>
    <row r="5" spans="1:9" s="26" customFormat="1" ht="15.75" x14ac:dyDescent="0.25">
      <c r="A5" s="26" t="s">
        <v>1074</v>
      </c>
      <c r="B5" s="43" t="s">
        <v>1033</v>
      </c>
      <c r="C5" s="25"/>
      <c r="D5" s="25"/>
      <c r="E5" s="25"/>
      <c r="F5" s="25"/>
      <c r="G5" s="25"/>
    </row>
    <row r="6" spans="1:9" s="20" customFormat="1" ht="15.75" x14ac:dyDescent="0.25">
      <c r="B6" s="22"/>
      <c r="C6" s="22"/>
      <c r="D6" s="22" t="s">
        <v>1083</v>
      </c>
      <c r="E6" s="22" t="s">
        <v>1083</v>
      </c>
      <c r="F6" s="22"/>
      <c r="G6" s="22"/>
    </row>
    <row r="7" spans="1:9" s="39" customFormat="1" ht="94.5" x14ac:dyDescent="0.25">
      <c r="A7" s="39" t="s">
        <v>1076</v>
      </c>
      <c r="C7" s="35" t="s">
        <v>1075</v>
      </c>
      <c r="D7" s="33" t="s">
        <v>1111</v>
      </c>
      <c r="E7" s="34" t="s">
        <v>1092</v>
      </c>
      <c r="F7" s="47" t="s">
        <v>1090</v>
      </c>
      <c r="G7" s="48" t="s">
        <v>1093</v>
      </c>
      <c r="H7" s="34" t="s">
        <v>1094</v>
      </c>
      <c r="I7" s="27" t="s">
        <v>1084</v>
      </c>
    </row>
    <row r="8" spans="1:9" s="20" customFormat="1" ht="15.75" x14ac:dyDescent="0.25">
      <c r="A8" s="20">
        <v>1</v>
      </c>
      <c r="C8" s="14"/>
      <c r="D8" s="15"/>
      <c r="E8" s="15"/>
      <c r="F8" s="16"/>
      <c r="G8" s="15"/>
      <c r="H8" s="15"/>
      <c r="I8" s="14" t="s">
        <v>1101</v>
      </c>
    </row>
    <row r="9" spans="1:9" s="20" customFormat="1" ht="15.75" x14ac:dyDescent="0.25">
      <c r="B9" s="26" t="s">
        <v>177</v>
      </c>
      <c r="C9" s="14"/>
      <c r="D9" s="15"/>
      <c r="E9" s="15"/>
      <c r="F9" s="16"/>
      <c r="G9" s="15"/>
      <c r="H9" s="15"/>
      <c r="I9" s="14" t="s">
        <v>1102</v>
      </c>
    </row>
    <row r="10" spans="1:9" s="20" customFormat="1" ht="15.75" x14ac:dyDescent="0.25">
      <c r="B10" s="26"/>
      <c r="C10" s="14" t="s">
        <v>67</v>
      </c>
      <c r="D10" s="15">
        <v>805552</v>
      </c>
      <c r="E10" s="15">
        <v>0</v>
      </c>
      <c r="F10" s="16">
        <v>0</v>
      </c>
      <c r="G10" s="15">
        <v>-805552</v>
      </c>
      <c r="H10" s="15">
        <v>0</v>
      </c>
      <c r="I10" s="14"/>
    </row>
    <row r="11" spans="1:9" s="20" customFormat="1" ht="15.75" x14ac:dyDescent="0.25">
      <c r="B11" s="26"/>
      <c r="C11" s="14" t="s">
        <v>68</v>
      </c>
      <c r="D11" s="15">
        <v>109816</v>
      </c>
      <c r="E11" s="15">
        <v>0</v>
      </c>
      <c r="F11" s="16">
        <v>0</v>
      </c>
      <c r="G11" s="15">
        <v>-109816</v>
      </c>
      <c r="H11" s="15">
        <v>0</v>
      </c>
      <c r="I11" s="14"/>
    </row>
    <row r="12" spans="1:9" s="20" customFormat="1" ht="15.75" x14ac:dyDescent="0.25">
      <c r="B12" s="40"/>
      <c r="C12" s="14" t="s">
        <v>69</v>
      </c>
      <c r="D12" s="15">
        <v>11000</v>
      </c>
      <c r="E12" s="15">
        <v>0</v>
      </c>
      <c r="F12" s="16">
        <v>0</v>
      </c>
      <c r="G12" s="15">
        <v>-11000</v>
      </c>
      <c r="H12" s="15">
        <v>0</v>
      </c>
      <c r="I12" s="14"/>
    </row>
    <row r="13" spans="1:9" s="20" customFormat="1" ht="15.75" x14ac:dyDescent="0.25">
      <c r="A13" s="14"/>
      <c r="B13" s="26" t="s">
        <v>1078</v>
      </c>
      <c r="C13" s="14"/>
      <c r="D13" s="15">
        <v>926368</v>
      </c>
      <c r="E13" s="15">
        <v>0</v>
      </c>
      <c r="F13" s="16">
        <v>0</v>
      </c>
      <c r="G13" s="15">
        <v>-926368</v>
      </c>
      <c r="H13" s="15">
        <v>0</v>
      </c>
      <c r="I13" s="14"/>
    </row>
    <row r="14" spans="1:9" s="20" customFormat="1" ht="15.75" x14ac:dyDescent="0.25">
      <c r="B14" s="26"/>
      <c r="C14" s="14"/>
      <c r="D14" s="15"/>
      <c r="E14" s="15"/>
      <c r="F14" s="16"/>
      <c r="G14" s="15"/>
      <c r="H14" s="15"/>
      <c r="I14" s="14"/>
    </row>
    <row r="15" spans="1:9" s="26" customFormat="1" ht="94.5" x14ac:dyDescent="0.25">
      <c r="A15" s="26">
        <v>2</v>
      </c>
      <c r="C15" s="36"/>
      <c r="D15" s="33" t="s">
        <v>1111</v>
      </c>
      <c r="E15" s="33" t="s">
        <v>1095</v>
      </c>
      <c r="F15" s="47" t="s">
        <v>1091</v>
      </c>
      <c r="G15" s="33" t="s">
        <v>1096</v>
      </c>
      <c r="H15" s="34" t="s">
        <v>1097</v>
      </c>
      <c r="I15" s="36"/>
    </row>
    <row r="16" spans="1:9" s="20" customFormat="1" ht="15.75" x14ac:dyDescent="0.25">
      <c r="B16" s="26" t="s">
        <v>196</v>
      </c>
      <c r="C16" s="14"/>
      <c r="D16" s="15"/>
      <c r="E16" s="15"/>
      <c r="F16" s="16"/>
      <c r="G16" s="15"/>
      <c r="H16" s="15"/>
      <c r="I16" s="14"/>
    </row>
    <row r="17" spans="1:9" s="20" customFormat="1" ht="15.75" x14ac:dyDescent="0.25">
      <c r="B17" s="26"/>
      <c r="C17" s="14" t="s">
        <v>67</v>
      </c>
      <c r="D17" s="15">
        <v>301517</v>
      </c>
      <c r="E17" s="15">
        <v>11208.679999999998</v>
      </c>
      <c r="F17" s="16">
        <v>3.7174288680240246E-2</v>
      </c>
      <c r="G17" s="15">
        <v>-290308.32</v>
      </c>
      <c r="H17" s="15">
        <v>11208.679999999998</v>
      </c>
      <c r="I17" s="14"/>
    </row>
    <row r="18" spans="1:9" s="20" customFormat="1" ht="15.75" x14ac:dyDescent="0.25">
      <c r="B18" s="26"/>
      <c r="C18" s="14" t="s">
        <v>68</v>
      </c>
      <c r="D18" s="15">
        <v>204643</v>
      </c>
      <c r="E18" s="15">
        <v>3770.4800000000005</v>
      </c>
      <c r="F18" s="16">
        <v>1.8424671256773995E-2</v>
      </c>
      <c r="G18" s="15">
        <v>-200872.52</v>
      </c>
      <c r="H18" s="15">
        <v>3770.4800000000005</v>
      </c>
      <c r="I18" s="14"/>
    </row>
    <row r="19" spans="1:9" s="20" customFormat="1" ht="15.75" x14ac:dyDescent="0.25">
      <c r="B19" s="40"/>
      <c r="C19" s="14" t="s">
        <v>69</v>
      </c>
      <c r="D19" s="15">
        <v>333764</v>
      </c>
      <c r="E19" s="15">
        <v>13871.3</v>
      </c>
      <c r="F19" s="16">
        <v>4.1560204216152731E-2</v>
      </c>
      <c r="G19" s="15">
        <v>-319892.7</v>
      </c>
      <c r="H19" s="15">
        <v>13871.3</v>
      </c>
      <c r="I19" s="14"/>
    </row>
    <row r="20" spans="1:9" s="20" customFormat="1" ht="15.75" x14ac:dyDescent="0.25">
      <c r="A20" s="14"/>
      <c r="B20" s="26" t="s">
        <v>1077</v>
      </c>
      <c r="C20" s="14"/>
      <c r="D20" s="15">
        <v>839924</v>
      </c>
      <c r="E20" s="15">
        <v>28850.46</v>
      </c>
      <c r="F20" s="16">
        <v>3.434889347131407E-2</v>
      </c>
      <c r="G20" s="15">
        <v>-811073.54</v>
      </c>
      <c r="H20" s="15">
        <v>28850.46</v>
      </c>
      <c r="I20" s="14"/>
    </row>
    <row r="21" spans="1:9" s="20" customFormat="1" ht="15.75" x14ac:dyDescent="0.25">
      <c r="A21"/>
      <c r="B21" s="42"/>
      <c r="D21" s="21"/>
      <c r="E21" s="21"/>
      <c r="F21" s="51"/>
      <c r="G21" s="21"/>
      <c r="H21" s="21"/>
    </row>
    <row r="22" spans="1:9" s="20" customFormat="1" ht="15.75" x14ac:dyDescent="0.25">
      <c r="A22" s="24"/>
      <c r="B22" s="24"/>
      <c r="C22" s="24"/>
      <c r="D22" s="24"/>
      <c r="E22" s="24"/>
      <c r="F22" s="24"/>
      <c r="G22" s="24"/>
      <c r="H22" s="24"/>
    </row>
    <row r="23" spans="1:9" s="20" customFormat="1" ht="15.75" x14ac:dyDescent="0.25">
      <c r="A23" s="24"/>
      <c r="B23" s="24"/>
      <c r="C23" s="24"/>
      <c r="D23" s="24"/>
      <c r="E23" s="24"/>
      <c r="F23" s="24"/>
      <c r="G23" s="24"/>
      <c r="H23" s="24"/>
    </row>
    <row r="24" spans="1:9" s="20" customFormat="1" ht="15.75" x14ac:dyDescent="0.25">
      <c r="A24" s="24"/>
      <c r="B24" s="24"/>
      <c r="C24" s="24"/>
      <c r="D24" s="24"/>
      <c r="E24" s="24"/>
      <c r="F24" s="24"/>
      <c r="G24" s="24"/>
      <c r="H24" s="24"/>
    </row>
    <row r="25" spans="1:9" s="20" customFormat="1" ht="15.75" x14ac:dyDescent="0.25">
      <c r="A25" s="24"/>
      <c r="B25" s="24"/>
      <c r="C25" s="24"/>
      <c r="D25" s="24"/>
      <c r="E25" s="24"/>
      <c r="F25" s="24"/>
      <c r="G25" s="24"/>
      <c r="H25" s="24"/>
    </row>
    <row r="26" spans="1:9" s="20" customFormat="1" ht="15.75" x14ac:dyDescent="0.25">
      <c r="A26" s="24"/>
      <c r="B26" s="24"/>
      <c r="C26" s="24"/>
      <c r="D26" s="24"/>
      <c r="E26" s="24"/>
      <c r="F26" s="24"/>
      <c r="G26" s="24"/>
      <c r="H26" s="24"/>
    </row>
    <row r="27" spans="1:9" s="20" customFormat="1" ht="15.75" x14ac:dyDescent="0.25">
      <c r="A27" s="24"/>
      <c r="B27" s="24"/>
      <c r="C27" s="24"/>
      <c r="D27" s="24"/>
      <c r="E27" s="24"/>
      <c r="F27" s="24"/>
      <c r="G27" s="24"/>
      <c r="H27" s="24"/>
    </row>
    <row r="28" spans="1:9" s="20" customFormat="1" ht="15.75" x14ac:dyDescent="0.25">
      <c r="A28" s="24"/>
      <c r="B28" s="24"/>
      <c r="C28" s="24"/>
      <c r="D28" s="24"/>
      <c r="E28" s="24"/>
      <c r="F28" s="24"/>
      <c r="G28" s="24"/>
      <c r="H28" s="24"/>
    </row>
    <row r="29" spans="1:9" s="20" customFormat="1" ht="15.75" x14ac:dyDescent="0.25">
      <c r="A29" s="24"/>
      <c r="B29" s="24"/>
      <c r="C29" s="24"/>
      <c r="D29" s="24"/>
      <c r="E29" s="24"/>
      <c r="F29" s="24"/>
      <c r="G29" s="24"/>
      <c r="H29" s="24"/>
    </row>
    <row r="30" spans="1:9" s="20" customFormat="1" ht="15.75" x14ac:dyDescent="0.25">
      <c r="A30" s="24"/>
      <c r="B30" s="24"/>
      <c r="C30" s="24"/>
      <c r="D30" s="24"/>
      <c r="E30" s="24"/>
      <c r="F30" s="24"/>
      <c r="G30" s="24"/>
      <c r="H30" s="24"/>
    </row>
    <row r="31" spans="1:9" s="20" customFormat="1" ht="15.75" x14ac:dyDescent="0.25">
      <c r="A31" s="24"/>
      <c r="B31" s="24"/>
      <c r="C31" s="24"/>
      <c r="D31" s="24"/>
      <c r="E31" s="24"/>
      <c r="F31" s="24"/>
      <c r="G31" s="24"/>
      <c r="H31" s="24"/>
    </row>
    <row r="32" spans="1:9" s="20" customFormat="1" ht="15.75" x14ac:dyDescent="0.25">
      <c r="A32" s="24"/>
      <c r="B32" s="24"/>
      <c r="C32" s="24"/>
      <c r="D32" s="24"/>
      <c r="E32" s="24"/>
      <c r="F32" s="24"/>
      <c r="G32" s="24"/>
      <c r="H32" s="24"/>
    </row>
    <row r="33" spans="1:8" s="20" customFormat="1" ht="15.75" x14ac:dyDescent="0.25">
      <c r="A33" s="24"/>
      <c r="B33" s="24"/>
      <c r="C33" s="24"/>
      <c r="D33" s="24"/>
      <c r="E33" s="24"/>
      <c r="F33" s="24"/>
      <c r="G33" s="24"/>
      <c r="H33" s="24"/>
    </row>
    <row r="34" spans="1:8" s="20" customFormat="1" ht="15.75" x14ac:dyDescent="0.25">
      <c r="A34" s="24"/>
      <c r="B34" s="24"/>
      <c r="C34" s="24"/>
      <c r="D34" s="24"/>
      <c r="E34" s="24"/>
      <c r="F34" s="24"/>
      <c r="G34" s="24"/>
      <c r="H34" s="24"/>
    </row>
    <row r="35" spans="1:8" s="20" customFormat="1" ht="15.75" x14ac:dyDescent="0.25">
      <c r="A35" s="24"/>
      <c r="B35" s="24"/>
      <c r="C35" s="24"/>
      <c r="D35" s="24"/>
      <c r="E35" s="24"/>
      <c r="F35" s="24"/>
      <c r="G35" s="24"/>
      <c r="H35" s="24"/>
    </row>
    <row r="36" spans="1:8" s="20" customFormat="1" ht="15.75" x14ac:dyDescent="0.25">
      <c r="A36" s="24"/>
      <c r="B36" s="24"/>
      <c r="C36" s="24"/>
      <c r="D36" s="24"/>
      <c r="E36" s="24"/>
      <c r="F36" s="24"/>
      <c r="G36" s="24"/>
      <c r="H36" s="24"/>
    </row>
    <row r="37" spans="1:8" s="20" customFormat="1" ht="15.75" x14ac:dyDescent="0.25">
      <c r="A37" s="24"/>
      <c r="B37" s="24"/>
      <c r="C37" s="24"/>
      <c r="D37" s="24"/>
      <c r="E37" s="24"/>
      <c r="F37" s="24"/>
      <c r="G37" s="24"/>
      <c r="H37" s="24"/>
    </row>
    <row r="38" spans="1:8" s="20" customFormat="1" ht="15.75" x14ac:dyDescent="0.25">
      <c r="A38" s="24"/>
      <c r="B38" s="24"/>
      <c r="C38" s="24"/>
      <c r="D38" s="24"/>
      <c r="E38" s="24"/>
      <c r="F38" s="24"/>
      <c r="G38" s="24"/>
      <c r="H38" s="24"/>
    </row>
    <row r="39" spans="1:8" s="20" customFormat="1" ht="15.75" x14ac:dyDescent="0.25">
      <c r="A39" s="24"/>
      <c r="B39" s="24"/>
      <c r="C39" s="24"/>
      <c r="D39" s="24"/>
      <c r="E39" s="24"/>
      <c r="F39" s="24"/>
      <c r="G39" s="24"/>
      <c r="H39" s="24"/>
    </row>
    <row r="40" spans="1:8" s="20" customFormat="1" ht="15.75" x14ac:dyDescent="0.25">
      <c r="A40" s="24"/>
      <c r="B40" s="24"/>
      <c r="C40" s="24"/>
      <c r="D40" s="24"/>
      <c r="E40" s="24"/>
      <c r="F40" s="24"/>
      <c r="G40" s="24"/>
      <c r="H40" s="24"/>
    </row>
    <row r="41" spans="1:8" s="20" customFormat="1" ht="15.75" x14ac:dyDescent="0.25">
      <c r="A41" s="24"/>
      <c r="B41" s="24"/>
      <c r="C41" s="24"/>
      <c r="D41" s="24"/>
      <c r="E41" s="24"/>
      <c r="F41" s="24"/>
      <c r="G41" s="24"/>
      <c r="H41" s="24"/>
    </row>
    <row r="42" spans="1:8" s="20" customFormat="1" ht="15.75" x14ac:dyDescent="0.25">
      <c r="A42" s="24"/>
      <c r="B42" s="24"/>
      <c r="C42" s="24"/>
      <c r="D42" s="24"/>
      <c r="E42" s="24"/>
      <c r="F42" s="24"/>
      <c r="G42" s="24"/>
      <c r="H42" s="24"/>
    </row>
    <row r="43" spans="1:8" s="20" customFormat="1" ht="15.75" x14ac:dyDescent="0.25">
      <c r="A43" s="24"/>
      <c r="B43" s="24"/>
      <c r="C43" s="24"/>
      <c r="D43" s="24"/>
      <c r="E43" s="24"/>
      <c r="F43" s="24"/>
      <c r="G43" s="24"/>
      <c r="H43" s="24"/>
    </row>
    <row r="44" spans="1:8" s="20" customFormat="1" ht="15.75" x14ac:dyDescent="0.25">
      <c r="A44" s="24"/>
      <c r="B44" s="24"/>
      <c r="C44" s="24"/>
      <c r="D44" s="24"/>
      <c r="E44" s="24"/>
      <c r="F44" s="24"/>
      <c r="G44" s="24"/>
      <c r="H44" s="24"/>
    </row>
    <row r="45" spans="1:8" s="20" customFormat="1" ht="15.75" x14ac:dyDescent="0.25">
      <c r="A45" s="24"/>
      <c r="B45" s="24"/>
      <c r="C45" s="24"/>
      <c r="D45" s="24"/>
      <c r="E45" s="24"/>
      <c r="F45" s="24"/>
      <c r="G45" s="24"/>
      <c r="H45" s="24"/>
    </row>
    <row r="46" spans="1:8" s="20" customFormat="1" ht="15.75" x14ac:dyDescent="0.25">
      <c r="A46" s="24"/>
      <c r="B46" s="24"/>
      <c r="C46" s="24"/>
      <c r="D46" s="24"/>
      <c r="E46" s="24"/>
      <c r="F46" s="24"/>
      <c r="G46" s="24"/>
      <c r="H46" s="24"/>
    </row>
    <row r="47" spans="1:8" s="20" customFormat="1" ht="15.75" x14ac:dyDescent="0.25">
      <c r="A47" s="24"/>
      <c r="B47" s="24"/>
      <c r="C47" s="24"/>
      <c r="D47" s="24"/>
      <c r="E47" s="24"/>
      <c r="F47" s="24"/>
      <c r="G47" s="24"/>
      <c r="H47" s="24"/>
    </row>
    <row r="48" spans="1:8" s="20" customFormat="1" ht="15.75" x14ac:dyDescent="0.25">
      <c r="A48" s="24"/>
      <c r="B48" s="24"/>
      <c r="C48" s="24"/>
      <c r="D48" s="24"/>
      <c r="E48" s="24"/>
      <c r="F48" s="24"/>
      <c r="G48" s="24"/>
      <c r="H48" s="24"/>
    </row>
    <row r="49" spans="1:8" s="20" customFormat="1" ht="15.75" x14ac:dyDescent="0.25">
      <c r="A49" s="24"/>
      <c r="B49" s="24"/>
      <c r="C49" s="24"/>
      <c r="D49" s="24"/>
      <c r="E49" s="24"/>
      <c r="F49" s="24"/>
      <c r="G49" s="24"/>
      <c r="H49" s="24"/>
    </row>
    <row r="50" spans="1:8" s="20" customFormat="1" ht="15.75" x14ac:dyDescent="0.25">
      <c r="A50" s="24"/>
      <c r="B50" s="24"/>
      <c r="C50" s="24"/>
      <c r="D50" s="24"/>
      <c r="E50" s="24"/>
      <c r="F50" s="24"/>
      <c r="G50" s="24"/>
      <c r="H50" s="24"/>
    </row>
    <row r="51" spans="1:8" s="20" customFormat="1" ht="15.75" x14ac:dyDescent="0.25">
      <c r="A51" s="24"/>
      <c r="B51" s="24"/>
      <c r="C51" s="24"/>
      <c r="D51" s="24"/>
      <c r="E51" s="24"/>
      <c r="F51" s="24"/>
      <c r="G51" s="24"/>
      <c r="H51" s="24"/>
    </row>
    <row r="52" spans="1:8" s="20" customFormat="1" ht="15.75" x14ac:dyDescent="0.25">
      <c r="A52" s="24"/>
      <c r="B52" s="24"/>
      <c r="C52" s="24"/>
      <c r="D52" s="24"/>
      <c r="E52" s="24"/>
      <c r="F52" s="24"/>
      <c r="G52" s="24"/>
      <c r="H52" s="24"/>
    </row>
    <row r="53" spans="1:8" s="20" customFormat="1" ht="15.75" x14ac:dyDescent="0.25">
      <c r="A53" s="24"/>
      <c r="B53" s="24"/>
      <c r="C53" s="24"/>
      <c r="D53" s="24"/>
      <c r="E53" s="24"/>
      <c r="F53" s="24"/>
      <c r="G53" s="24"/>
      <c r="H53" s="24"/>
    </row>
    <row r="54" spans="1:8" s="20" customFormat="1" ht="15.75" x14ac:dyDescent="0.25">
      <c r="A54" s="24"/>
      <c r="B54" s="24"/>
      <c r="C54" s="24"/>
      <c r="D54" s="24"/>
      <c r="E54" s="24"/>
      <c r="F54" s="24"/>
      <c r="G54" s="24"/>
      <c r="H54" s="24"/>
    </row>
    <row r="55" spans="1:8" s="20" customFormat="1" ht="15.75" x14ac:dyDescent="0.25">
      <c r="A55" s="24"/>
      <c r="B55" s="24"/>
      <c r="C55" s="24"/>
      <c r="D55" s="24"/>
      <c r="E55" s="24"/>
      <c r="F55" s="24"/>
      <c r="G55" s="24"/>
      <c r="H55" s="24"/>
    </row>
    <row r="56" spans="1:8" s="20" customFormat="1" ht="15.75" x14ac:dyDescent="0.25">
      <c r="A56" s="24"/>
      <c r="B56" s="24"/>
      <c r="C56" s="24"/>
      <c r="D56" s="24"/>
      <c r="E56" s="24"/>
      <c r="F56" s="24"/>
      <c r="G56" s="24"/>
      <c r="H56" s="24"/>
    </row>
    <row r="57" spans="1:8" s="20" customFormat="1" ht="15.75" x14ac:dyDescent="0.25">
      <c r="A57" s="24"/>
      <c r="B57" s="24"/>
      <c r="C57" s="24"/>
      <c r="D57" s="24"/>
      <c r="E57" s="24"/>
      <c r="F57" s="24"/>
      <c r="G57" s="24"/>
      <c r="H57" s="24"/>
    </row>
    <row r="58" spans="1:8" s="20" customFormat="1" ht="15.75" x14ac:dyDescent="0.25">
      <c r="A58" s="24"/>
      <c r="B58" s="24"/>
      <c r="C58" s="24"/>
      <c r="D58" s="24"/>
      <c r="E58" s="24"/>
      <c r="F58" s="24"/>
      <c r="G58" s="24"/>
      <c r="H58" s="24"/>
    </row>
    <row r="59" spans="1:8" s="20" customFormat="1" ht="15.75" x14ac:dyDescent="0.25">
      <c r="A59" s="24"/>
      <c r="B59" s="24"/>
      <c r="C59" s="24"/>
      <c r="D59" s="24"/>
      <c r="E59" s="24"/>
      <c r="F59" s="24"/>
      <c r="G59" s="24"/>
      <c r="H59" s="24"/>
    </row>
    <row r="60" spans="1:8" s="20" customFormat="1" ht="15.75" x14ac:dyDescent="0.25">
      <c r="A60" s="24"/>
      <c r="B60" s="24"/>
      <c r="C60" s="24"/>
      <c r="D60" s="24"/>
      <c r="E60" s="24"/>
      <c r="F60" s="24"/>
      <c r="G60" s="24"/>
      <c r="H60" s="24"/>
    </row>
    <row r="61" spans="1:8" s="20" customFormat="1" ht="15.75" x14ac:dyDescent="0.25">
      <c r="A61" s="24"/>
      <c r="B61" s="24"/>
      <c r="C61" s="24"/>
      <c r="D61" s="24"/>
      <c r="E61" s="24"/>
      <c r="F61" s="24"/>
      <c r="G61" s="24"/>
      <c r="H61" s="24"/>
    </row>
    <row r="62" spans="1:8" s="20" customFormat="1" ht="15.75" x14ac:dyDescent="0.25">
      <c r="A62" s="24"/>
      <c r="B62" s="24"/>
      <c r="C62" s="24"/>
      <c r="D62" s="24"/>
      <c r="E62" s="24"/>
      <c r="F62" s="24"/>
      <c r="G62" s="24"/>
      <c r="H62" s="24"/>
    </row>
    <row r="63" spans="1:8" s="20" customFormat="1" ht="15.75" x14ac:dyDescent="0.25">
      <c r="A63" s="24"/>
      <c r="B63" s="24"/>
      <c r="C63" s="24"/>
      <c r="D63" s="24"/>
      <c r="E63" s="24"/>
      <c r="F63" s="24"/>
      <c r="G63" s="24"/>
      <c r="H63" s="24"/>
    </row>
    <row r="64" spans="1:8" s="20" customFormat="1" ht="15.75" x14ac:dyDescent="0.25">
      <c r="A64" s="24"/>
      <c r="B64" s="24"/>
      <c r="C64" s="24"/>
      <c r="D64" s="24"/>
      <c r="E64" s="24"/>
      <c r="F64" s="24"/>
      <c r="G64" s="24"/>
      <c r="H64" s="24"/>
    </row>
    <row r="65" spans="1:8" s="20" customFormat="1" ht="15.75" x14ac:dyDescent="0.25">
      <c r="A65" s="24"/>
      <c r="B65" s="24"/>
      <c r="C65" s="24"/>
      <c r="D65" s="24"/>
      <c r="E65" s="24"/>
      <c r="F65" s="24"/>
      <c r="G65" s="24"/>
      <c r="H65" s="24"/>
    </row>
    <row r="66" spans="1:8" s="20" customFormat="1" ht="15.75" x14ac:dyDescent="0.25">
      <c r="A66" s="24"/>
      <c r="B66" s="24"/>
      <c r="C66" s="24"/>
      <c r="D66" s="24"/>
      <c r="E66" s="24"/>
      <c r="F66" s="24"/>
      <c r="G66" s="24"/>
      <c r="H66" s="24"/>
    </row>
    <row r="67" spans="1:8" s="20" customFormat="1" ht="15.75" x14ac:dyDescent="0.25">
      <c r="A67" s="24"/>
      <c r="B67" s="24"/>
      <c r="C67" s="24"/>
      <c r="D67" s="24"/>
      <c r="E67" s="24"/>
      <c r="F67" s="24"/>
      <c r="G67" s="24"/>
      <c r="H67" s="24"/>
    </row>
    <row r="68" spans="1:8" s="20" customFormat="1" ht="15.75" x14ac:dyDescent="0.25">
      <c r="A68" s="24"/>
      <c r="B68" s="24"/>
      <c r="C68" s="24"/>
      <c r="D68" s="24"/>
      <c r="E68" s="24"/>
      <c r="F68" s="24"/>
      <c r="G68" s="24"/>
      <c r="H68" s="24"/>
    </row>
    <row r="69" spans="1:8" s="20" customFormat="1" ht="15.75" x14ac:dyDescent="0.25">
      <c r="A69" s="24"/>
      <c r="B69" s="24"/>
      <c r="C69" s="24"/>
      <c r="D69" s="24"/>
      <c r="E69" s="24"/>
      <c r="F69" s="24"/>
      <c r="G69" s="24"/>
      <c r="H69" s="24"/>
    </row>
    <row r="70" spans="1:8" s="20" customFormat="1" ht="15.75" x14ac:dyDescent="0.25">
      <c r="A70" s="24"/>
      <c r="B70" s="24"/>
      <c r="C70" s="24"/>
      <c r="D70" s="24"/>
      <c r="E70" s="24"/>
      <c r="F70" s="24"/>
      <c r="G70" s="24"/>
      <c r="H70" s="24"/>
    </row>
    <row r="71" spans="1:8" s="20" customFormat="1" ht="15.75" x14ac:dyDescent="0.25">
      <c r="A71" s="24"/>
      <c r="B71" s="24"/>
      <c r="C71" s="24"/>
      <c r="D71" s="24"/>
      <c r="E71" s="24"/>
      <c r="F71" s="24"/>
      <c r="G71" s="24"/>
      <c r="H71" s="24"/>
    </row>
    <row r="72" spans="1:8" s="20" customFormat="1" ht="15.75" x14ac:dyDescent="0.25">
      <c r="A72" s="24"/>
      <c r="B72" s="24"/>
      <c r="C72" s="24"/>
      <c r="D72" s="24"/>
      <c r="E72" s="24"/>
      <c r="F72" s="24"/>
      <c r="G72" s="24"/>
      <c r="H72" s="24"/>
    </row>
    <row r="73" spans="1:8" s="20" customFormat="1" ht="15.75" x14ac:dyDescent="0.25">
      <c r="A73" s="24"/>
      <c r="B73" s="24"/>
      <c r="C73" s="24"/>
      <c r="D73" s="24"/>
      <c r="E73" s="24"/>
      <c r="F73" s="24"/>
      <c r="G73" s="24"/>
      <c r="H73" s="24"/>
    </row>
    <row r="74" spans="1:8" s="20" customFormat="1" ht="15.75" x14ac:dyDescent="0.25">
      <c r="A74" s="24"/>
      <c r="B74" s="24"/>
      <c r="C74" s="24"/>
      <c r="D74" s="24"/>
      <c r="E74" s="24"/>
      <c r="F74" s="24"/>
      <c r="G74" s="24"/>
      <c r="H74" s="24"/>
    </row>
    <row r="75" spans="1:8" s="20" customFormat="1" ht="15.75" x14ac:dyDescent="0.25">
      <c r="A75" s="24"/>
      <c r="B75" s="24"/>
      <c r="C75" s="24"/>
      <c r="D75" s="24"/>
      <c r="E75" s="24"/>
      <c r="F75" s="24"/>
      <c r="G75" s="24"/>
      <c r="H75" s="24"/>
    </row>
    <row r="76" spans="1:8" s="20" customFormat="1" ht="15.75" x14ac:dyDescent="0.25">
      <c r="A76" s="24"/>
      <c r="B76" s="24"/>
      <c r="C76" s="24"/>
      <c r="D76" s="24"/>
      <c r="E76" s="24"/>
      <c r="F76" s="24"/>
      <c r="G76" s="24"/>
      <c r="H76" s="24"/>
    </row>
    <row r="77" spans="1:8" s="20" customFormat="1" ht="15.75" x14ac:dyDescent="0.25">
      <c r="A77" s="24"/>
      <c r="B77" s="24"/>
      <c r="C77" s="24"/>
      <c r="D77" s="24"/>
      <c r="E77" s="24"/>
      <c r="F77" s="24"/>
      <c r="G77" s="24"/>
      <c r="H77" s="24"/>
    </row>
    <row r="78" spans="1:8" s="20" customFormat="1" ht="15.75" x14ac:dyDescent="0.25">
      <c r="A78" s="24"/>
      <c r="B78" s="24"/>
      <c r="C78" s="24"/>
      <c r="D78" s="24"/>
      <c r="E78" s="24"/>
      <c r="F78" s="24"/>
      <c r="G78" s="24"/>
      <c r="H78" s="24"/>
    </row>
    <row r="79" spans="1:8" s="20" customFormat="1" ht="15.75" x14ac:dyDescent="0.25">
      <c r="A79" s="24"/>
      <c r="B79" s="24"/>
      <c r="C79" s="24"/>
      <c r="D79" s="24"/>
      <c r="E79" s="24"/>
      <c r="F79" s="24"/>
      <c r="G79" s="24"/>
      <c r="H79" s="24"/>
    </row>
    <row r="80" spans="1:8" s="20" customFormat="1" ht="15.75" x14ac:dyDescent="0.25">
      <c r="A80" s="24"/>
      <c r="B80" s="24"/>
      <c r="C80" s="24"/>
      <c r="D80" s="24"/>
      <c r="E80" s="24"/>
      <c r="F80" s="24"/>
      <c r="G80" s="24"/>
      <c r="H80" s="24"/>
    </row>
    <row r="81" spans="1:8" s="20" customFormat="1" ht="15.75" x14ac:dyDescent="0.25">
      <c r="A81" s="24"/>
      <c r="B81" s="24"/>
      <c r="C81" s="24"/>
      <c r="D81" s="24"/>
      <c r="E81" s="24"/>
      <c r="F81" s="24"/>
      <c r="G81" s="24"/>
      <c r="H81" s="24"/>
    </row>
    <row r="82" spans="1:8" s="20" customFormat="1" ht="15.75" x14ac:dyDescent="0.25">
      <c r="A82" s="24"/>
      <c r="B82" s="24"/>
      <c r="C82" s="24"/>
      <c r="D82" s="24"/>
      <c r="E82" s="24"/>
      <c r="F82" s="24"/>
      <c r="G82" s="24"/>
      <c r="H82" s="24"/>
    </row>
    <row r="83" spans="1:8" s="20" customFormat="1" ht="15.75" x14ac:dyDescent="0.25">
      <c r="A83" s="24"/>
      <c r="B83" s="24"/>
      <c r="C83" s="24"/>
      <c r="D83" s="24"/>
      <c r="E83" s="24"/>
      <c r="F83" s="24"/>
      <c r="G83" s="24"/>
      <c r="H83" s="24"/>
    </row>
    <row r="84" spans="1:8" s="20" customFormat="1" ht="15.75" x14ac:dyDescent="0.25">
      <c r="A84" s="24"/>
      <c r="B84" s="24"/>
      <c r="C84" s="24"/>
      <c r="D84" s="24"/>
      <c r="E84" s="24"/>
      <c r="F84" s="24"/>
      <c r="G84" s="24"/>
      <c r="H84" s="24"/>
    </row>
    <row r="85" spans="1:8" s="20" customFormat="1" ht="15.75" x14ac:dyDescent="0.25">
      <c r="A85" s="24"/>
      <c r="B85" s="24"/>
      <c r="C85" s="24"/>
      <c r="D85" s="24"/>
      <c r="E85" s="24"/>
      <c r="F85" s="24"/>
      <c r="G85" s="24"/>
      <c r="H85" s="24"/>
    </row>
    <row r="86" spans="1:8" s="20" customFormat="1" ht="15.75" x14ac:dyDescent="0.25">
      <c r="A86" s="24"/>
      <c r="B86" s="24"/>
      <c r="C86" s="24"/>
      <c r="D86" s="24"/>
      <c r="E86" s="24"/>
      <c r="F86" s="24"/>
      <c r="G86" s="24"/>
      <c r="H86" s="24"/>
    </row>
    <row r="87" spans="1:8" s="20" customFormat="1" ht="15.75" x14ac:dyDescent="0.25">
      <c r="A87" s="24"/>
      <c r="B87" s="24"/>
      <c r="C87" s="24"/>
      <c r="D87" s="24"/>
      <c r="E87" s="24"/>
      <c r="F87" s="24"/>
      <c r="G87" s="24"/>
      <c r="H87" s="24"/>
    </row>
    <row r="88" spans="1:8" s="20" customFormat="1" ht="15.75" x14ac:dyDescent="0.25">
      <c r="A88" s="24"/>
      <c r="B88" s="24"/>
      <c r="C88" s="24"/>
      <c r="D88" s="24"/>
      <c r="E88" s="24"/>
      <c r="F88" s="24"/>
      <c r="G88" s="24"/>
      <c r="H88" s="24"/>
    </row>
    <row r="89" spans="1:8" s="20" customFormat="1" ht="15.75" x14ac:dyDescent="0.25">
      <c r="A89" s="24"/>
      <c r="B89" s="24"/>
      <c r="C89" s="24"/>
      <c r="D89" s="24"/>
      <c r="E89" s="24"/>
      <c r="F89" s="24"/>
      <c r="G89" s="24"/>
      <c r="H89" s="24"/>
    </row>
    <row r="90" spans="1:8" s="20" customFormat="1" ht="15.75" x14ac:dyDescent="0.25">
      <c r="A90" s="24"/>
      <c r="B90" s="24"/>
      <c r="C90" s="24"/>
      <c r="D90" s="24"/>
      <c r="E90" s="24"/>
      <c r="F90" s="24"/>
      <c r="G90" s="24"/>
      <c r="H90" s="24"/>
    </row>
    <row r="91" spans="1:8" s="20" customFormat="1" ht="15.75" x14ac:dyDescent="0.25">
      <c r="A91" s="24"/>
      <c r="B91" s="24"/>
      <c r="C91" s="24"/>
      <c r="D91" s="24"/>
      <c r="E91" s="24"/>
      <c r="F91" s="24"/>
      <c r="G91" s="24"/>
      <c r="H91" s="24"/>
    </row>
    <row r="92" spans="1:8" s="20" customFormat="1" ht="15.75" x14ac:dyDescent="0.25">
      <c r="A92" s="24"/>
      <c r="B92" s="24"/>
      <c r="C92" s="24"/>
      <c r="D92" s="24"/>
      <c r="E92" s="24"/>
      <c r="F92" s="24"/>
      <c r="G92" s="24"/>
      <c r="H92" s="24"/>
    </row>
    <row r="93" spans="1:8" s="20" customFormat="1" ht="15.75" x14ac:dyDescent="0.25">
      <c r="A93" s="24"/>
      <c r="B93" s="24"/>
      <c r="C93" s="24"/>
      <c r="D93" s="24"/>
      <c r="E93" s="24"/>
      <c r="F93" s="24"/>
      <c r="G93" s="24"/>
      <c r="H93" s="24"/>
    </row>
    <row r="94" spans="1:8" s="20" customFormat="1" ht="15.75" x14ac:dyDescent="0.25">
      <c r="A94" s="24"/>
      <c r="B94" s="24"/>
      <c r="C94" s="24"/>
      <c r="D94" s="24"/>
      <c r="E94" s="24"/>
      <c r="F94" s="24"/>
      <c r="G94" s="24"/>
      <c r="H94" s="24"/>
    </row>
    <row r="95" spans="1:8" s="20" customFormat="1" ht="15.75" x14ac:dyDescent="0.25">
      <c r="A95" s="24"/>
      <c r="B95" s="24"/>
      <c r="C95" s="24"/>
      <c r="D95" s="24"/>
      <c r="E95" s="24"/>
      <c r="F95" s="24"/>
      <c r="G95" s="24"/>
      <c r="H95" s="24"/>
    </row>
    <row r="96" spans="1:8" s="20" customFormat="1" ht="15.75" x14ac:dyDescent="0.25">
      <c r="A96" s="24"/>
      <c r="B96" s="24"/>
      <c r="C96" s="24"/>
      <c r="D96" s="24"/>
      <c r="E96" s="24"/>
      <c r="F96" s="24"/>
      <c r="G96" s="24"/>
      <c r="H96" s="24"/>
    </row>
    <row r="97" spans="1:8" s="20" customFormat="1" ht="15.75" x14ac:dyDescent="0.25">
      <c r="A97" s="24"/>
      <c r="B97" s="24"/>
      <c r="C97" s="24"/>
      <c r="D97" s="24"/>
      <c r="E97" s="24"/>
      <c r="F97" s="24"/>
      <c r="G97" s="24"/>
      <c r="H97" s="24"/>
    </row>
    <row r="98" spans="1:8" s="20" customFormat="1" ht="15.75" x14ac:dyDescent="0.25">
      <c r="A98" s="24"/>
      <c r="B98" s="24"/>
      <c r="C98" s="24"/>
      <c r="D98" s="24"/>
      <c r="E98" s="24"/>
      <c r="F98" s="24"/>
      <c r="G98" s="24"/>
      <c r="H98" s="24"/>
    </row>
    <row r="99" spans="1:8" s="20" customFormat="1" ht="15.75" x14ac:dyDescent="0.25">
      <c r="A99" s="24"/>
      <c r="B99" s="24"/>
      <c r="C99" s="24"/>
      <c r="D99" s="24"/>
      <c r="E99" s="24"/>
      <c r="F99" s="24"/>
      <c r="G99" s="24"/>
      <c r="H99" s="24"/>
    </row>
    <row r="100" spans="1:8" s="20" customFormat="1" ht="15.75" x14ac:dyDescent="0.25">
      <c r="A100" s="24"/>
      <c r="B100" s="24"/>
      <c r="C100" s="24"/>
      <c r="D100" s="24"/>
      <c r="E100" s="24"/>
      <c r="F100" s="24"/>
      <c r="G100" s="24"/>
      <c r="H100" s="24"/>
    </row>
    <row r="101" spans="1:8" s="20" customFormat="1" ht="15.75" x14ac:dyDescent="0.25">
      <c r="A101" s="24"/>
      <c r="B101" s="24"/>
      <c r="C101" s="24"/>
      <c r="D101" s="24"/>
      <c r="E101" s="24"/>
      <c r="F101" s="24"/>
      <c r="G101" s="24"/>
      <c r="H101" s="24"/>
    </row>
    <row r="102" spans="1:8" s="20" customFormat="1" ht="15.75" x14ac:dyDescent="0.25">
      <c r="A102" s="24"/>
      <c r="B102" s="24"/>
      <c r="C102" s="24"/>
      <c r="D102" s="24"/>
      <c r="E102" s="24"/>
      <c r="F102" s="24"/>
      <c r="G102" s="24"/>
      <c r="H102" s="24"/>
    </row>
    <row r="103" spans="1:8" s="20" customFormat="1" ht="15.75" x14ac:dyDescent="0.25">
      <c r="A103" s="24"/>
      <c r="B103" s="24"/>
      <c r="C103" s="24"/>
      <c r="D103" s="24"/>
      <c r="E103" s="24"/>
      <c r="F103" s="24"/>
      <c r="G103" s="24"/>
      <c r="H103" s="24"/>
    </row>
    <row r="104" spans="1:8" s="20" customFormat="1" ht="15.75" x14ac:dyDescent="0.25">
      <c r="A104" s="24"/>
      <c r="B104" s="24"/>
      <c r="C104" s="24"/>
      <c r="D104" s="24"/>
      <c r="E104" s="24"/>
      <c r="F104" s="24"/>
      <c r="G104" s="24"/>
      <c r="H104" s="24"/>
    </row>
    <row r="105" spans="1:8" s="20" customFormat="1" ht="15.75" x14ac:dyDescent="0.25">
      <c r="A105" s="24"/>
      <c r="B105" s="24"/>
      <c r="C105" s="24"/>
      <c r="D105" s="24"/>
      <c r="E105" s="24"/>
      <c r="F105" s="24"/>
      <c r="G105" s="24"/>
      <c r="H105" s="24"/>
    </row>
    <row r="106" spans="1:8" s="20" customFormat="1" ht="15.75" x14ac:dyDescent="0.25">
      <c r="A106" s="24"/>
      <c r="B106" s="24"/>
      <c r="C106" s="24"/>
      <c r="D106" s="24"/>
      <c r="E106" s="24"/>
      <c r="F106" s="24"/>
      <c r="G106" s="24"/>
      <c r="H106" s="24"/>
    </row>
    <row r="107" spans="1:8" s="20" customFormat="1" ht="15.75" x14ac:dyDescent="0.25">
      <c r="A107" s="24"/>
      <c r="B107" s="24"/>
      <c r="C107" s="24"/>
      <c r="D107" s="24"/>
      <c r="E107" s="24"/>
      <c r="F107" s="24"/>
      <c r="G107" s="24"/>
      <c r="H107" s="24"/>
    </row>
    <row r="108" spans="1:8" s="20" customFormat="1" ht="15.75" x14ac:dyDescent="0.25">
      <c r="A108" s="24"/>
      <c r="B108" s="24"/>
      <c r="C108" s="24"/>
      <c r="D108" s="24"/>
      <c r="E108" s="24"/>
      <c r="F108" s="24"/>
      <c r="G108" s="24"/>
      <c r="H108" s="24"/>
    </row>
    <row r="109" spans="1:8" s="20" customFormat="1" ht="15.75" x14ac:dyDescent="0.25">
      <c r="A109" s="24"/>
      <c r="B109" s="24"/>
      <c r="C109" s="24"/>
      <c r="D109" s="24"/>
      <c r="E109" s="24"/>
      <c r="F109" s="24"/>
      <c r="G109" s="24"/>
      <c r="H109" s="24"/>
    </row>
    <row r="110" spans="1:8" s="20" customFormat="1" ht="15.75" x14ac:dyDescent="0.25">
      <c r="A110" s="24"/>
      <c r="B110" s="24"/>
      <c r="C110" s="24"/>
      <c r="D110" s="24"/>
      <c r="E110" s="24"/>
      <c r="F110" s="24"/>
      <c r="G110" s="24"/>
      <c r="H110" s="24"/>
    </row>
    <row r="111" spans="1:8" s="20" customFormat="1" ht="15.75" x14ac:dyDescent="0.25">
      <c r="A111" s="24"/>
      <c r="B111" s="24"/>
      <c r="C111" s="24"/>
      <c r="D111" s="24"/>
      <c r="E111" s="24"/>
      <c r="F111" s="24"/>
      <c r="G111" s="24"/>
      <c r="H111" s="24"/>
    </row>
    <row r="112" spans="1:8" s="20" customFormat="1" ht="15.75" x14ac:dyDescent="0.25">
      <c r="A112" s="24"/>
      <c r="B112" s="24"/>
      <c r="C112" s="24"/>
      <c r="D112" s="24"/>
      <c r="E112" s="24"/>
      <c r="F112" s="24"/>
      <c r="G112" s="24"/>
      <c r="H112" s="24"/>
    </row>
    <row r="113" spans="1:8" s="20" customFormat="1" ht="15.75" x14ac:dyDescent="0.25">
      <c r="A113" s="24"/>
      <c r="B113" s="24"/>
      <c r="C113" s="24"/>
      <c r="D113" s="24"/>
      <c r="E113" s="24"/>
      <c r="F113" s="24"/>
      <c r="G113" s="24"/>
      <c r="H113" s="24"/>
    </row>
    <row r="114" spans="1:8" s="20" customFormat="1" ht="15.75" x14ac:dyDescent="0.25">
      <c r="A114" s="24"/>
      <c r="B114" s="24"/>
      <c r="C114" s="24"/>
      <c r="D114" s="24"/>
      <c r="E114" s="24"/>
      <c r="F114" s="24"/>
      <c r="G114" s="24"/>
      <c r="H114" s="24"/>
    </row>
    <row r="115" spans="1:8" s="20" customFormat="1" ht="15.75" x14ac:dyDescent="0.25">
      <c r="A115" s="24"/>
      <c r="B115" s="24"/>
      <c r="C115" s="24"/>
      <c r="D115" s="24"/>
      <c r="E115" s="24"/>
      <c r="F115" s="24"/>
      <c r="G115" s="24"/>
      <c r="H115" s="24"/>
    </row>
    <row r="116" spans="1:8" s="20" customFormat="1" ht="15.75" x14ac:dyDescent="0.25">
      <c r="A116" s="24"/>
      <c r="B116" s="24"/>
      <c r="C116" s="24"/>
      <c r="D116" s="24"/>
      <c r="E116" s="24"/>
      <c r="F116" s="24"/>
      <c r="G116" s="24"/>
      <c r="H116" s="24"/>
    </row>
    <row r="117" spans="1:8" s="20" customFormat="1" ht="15.75" x14ac:dyDescent="0.25">
      <c r="A117" s="24"/>
      <c r="B117" s="24"/>
      <c r="C117" s="24"/>
      <c r="D117" s="24"/>
      <c r="E117" s="24"/>
      <c r="F117" s="24"/>
      <c r="G117" s="24"/>
      <c r="H117" s="24"/>
    </row>
    <row r="118" spans="1:8" s="20" customFormat="1" ht="15.75" x14ac:dyDescent="0.25">
      <c r="A118" s="24"/>
      <c r="B118" s="24"/>
      <c r="C118" s="24"/>
      <c r="D118" s="24"/>
      <c r="E118" s="24"/>
      <c r="F118" s="24"/>
      <c r="G118" s="24"/>
      <c r="H118" s="24"/>
    </row>
    <row r="119" spans="1:8" s="20" customFormat="1" ht="15.75" x14ac:dyDescent="0.25">
      <c r="A119" s="24"/>
      <c r="B119" s="24"/>
      <c r="C119" s="24"/>
      <c r="D119" s="24"/>
      <c r="E119" s="24"/>
      <c r="F119" s="24"/>
      <c r="G119" s="24"/>
      <c r="H119" s="24"/>
    </row>
    <row r="120" spans="1:8" s="20" customFormat="1" ht="15.75" x14ac:dyDescent="0.25">
      <c r="A120" s="24"/>
      <c r="B120" s="24"/>
      <c r="C120" s="24"/>
      <c r="D120" s="24"/>
      <c r="E120" s="24"/>
      <c r="F120" s="24"/>
      <c r="G120" s="24"/>
      <c r="H120" s="24"/>
    </row>
    <row r="121" spans="1:8" s="20" customFormat="1" ht="15.75" x14ac:dyDescent="0.25">
      <c r="A121" s="24"/>
      <c r="B121" s="24"/>
      <c r="C121" s="24"/>
      <c r="D121" s="24"/>
      <c r="E121" s="24"/>
      <c r="F121" s="24"/>
      <c r="G121" s="24"/>
      <c r="H121" s="24"/>
    </row>
    <row r="122" spans="1:8" s="20" customFormat="1" ht="15.75" x14ac:dyDescent="0.25">
      <c r="A122" s="24"/>
      <c r="B122" s="24"/>
      <c r="C122" s="24"/>
      <c r="D122" s="24"/>
      <c r="E122" s="24"/>
      <c r="F122" s="24"/>
      <c r="G122" s="24"/>
      <c r="H122" s="24"/>
    </row>
    <row r="123" spans="1:8" s="20" customFormat="1" ht="15.75" x14ac:dyDescent="0.25">
      <c r="A123" s="24"/>
      <c r="B123" s="24"/>
      <c r="C123" s="24"/>
      <c r="D123" s="24"/>
      <c r="E123" s="24"/>
      <c r="F123" s="24"/>
      <c r="G123" s="24"/>
      <c r="H123" s="24"/>
    </row>
    <row r="124" spans="1:8" s="20" customFormat="1" ht="15.75" x14ac:dyDescent="0.25">
      <c r="A124" s="24"/>
      <c r="B124" s="24"/>
      <c r="C124" s="24"/>
      <c r="D124" s="24"/>
      <c r="E124" s="24"/>
      <c r="F124" s="24"/>
      <c r="G124" s="24"/>
      <c r="H124" s="24"/>
    </row>
    <row r="125" spans="1:8" s="20" customFormat="1" ht="15.75" x14ac:dyDescent="0.25">
      <c r="A125" s="24"/>
      <c r="B125" s="24"/>
      <c r="C125" s="24"/>
      <c r="D125" s="24"/>
      <c r="E125" s="24"/>
      <c r="F125" s="24"/>
      <c r="G125" s="24"/>
      <c r="H125" s="24"/>
    </row>
    <row r="126" spans="1:8" s="20" customFormat="1" ht="15.75" x14ac:dyDescent="0.25">
      <c r="A126" s="24"/>
      <c r="B126" s="24"/>
      <c r="C126" s="24"/>
      <c r="D126" s="24"/>
      <c r="E126" s="24"/>
      <c r="F126" s="24"/>
      <c r="G126" s="24"/>
      <c r="H126" s="24"/>
    </row>
    <row r="127" spans="1:8" s="20" customFormat="1" ht="15.75" x14ac:dyDescent="0.25">
      <c r="A127" s="24"/>
      <c r="B127" s="24"/>
      <c r="C127" s="24"/>
      <c r="D127" s="24"/>
      <c r="E127" s="24"/>
      <c r="F127" s="24"/>
      <c r="G127" s="24"/>
      <c r="H127" s="24"/>
    </row>
    <row r="128" spans="1:8" s="20" customFormat="1" ht="15.75" x14ac:dyDescent="0.25">
      <c r="A128" s="24"/>
      <c r="B128" s="24"/>
      <c r="C128" s="24"/>
      <c r="D128" s="24"/>
      <c r="E128" s="24"/>
      <c r="F128" s="24"/>
      <c r="G128" s="24"/>
      <c r="H128" s="24"/>
    </row>
    <row r="129" spans="1:8" s="20" customFormat="1" ht="15.75" x14ac:dyDescent="0.25">
      <c r="A129" s="24"/>
      <c r="B129" s="24"/>
      <c r="C129" s="24"/>
      <c r="D129" s="24"/>
      <c r="E129" s="24"/>
      <c r="F129" s="24"/>
      <c r="G129" s="24"/>
      <c r="H129" s="24"/>
    </row>
    <row r="130" spans="1:8" s="20" customFormat="1" ht="15.75" x14ac:dyDescent="0.25">
      <c r="A130" s="24"/>
      <c r="B130" s="24"/>
      <c r="C130" s="24"/>
      <c r="D130" s="24"/>
      <c r="E130" s="24"/>
      <c r="F130" s="24"/>
      <c r="G130" s="24"/>
      <c r="H130" s="24"/>
    </row>
    <row r="131" spans="1:8" s="20" customFormat="1" ht="15.75" x14ac:dyDescent="0.25">
      <c r="A131" s="24"/>
      <c r="B131" s="24"/>
      <c r="C131" s="24"/>
      <c r="D131" s="24"/>
      <c r="E131" s="24"/>
      <c r="F131" s="24"/>
      <c r="G131" s="24"/>
      <c r="H131" s="24"/>
    </row>
    <row r="132" spans="1:8" s="20" customFormat="1" ht="15.75" x14ac:dyDescent="0.25">
      <c r="A132" s="24"/>
      <c r="B132" s="24"/>
      <c r="C132" s="24"/>
      <c r="D132" s="24"/>
      <c r="E132" s="24"/>
      <c r="F132" s="24"/>
      <c r="G132" s="24"/>
      <c r="H132" s="24"/>
    </row>
    <row r="133" spans="1:8" s="20" customFormat="1" ht="15.75" x14ac:dyDescent="0.25">
      <c r="A133" s="24"/>
      <c r="B133" s="24"/>
      <c r="C133" s="24"/>
      <c r="D133" s="24"/>
      <c r="E133" s="24"/>
      <c r="F133" s="24"/>
      <c r="G133" s="24"/>
      <c r="H133" s="24"/>
    </row>
    <row r="134" spans="1:8" s="20" customFormat="1" ht="15.75" x14ac:dyDescent="0.25">
      <c r="A134" s="24"/>
      <c r="B134" s="24"/>
      <c r="C134" s="24"/>
      <c r="D134" s="24"/>
      <c r="E134" s="24"/>
      <c r="F134" s="24"/>
      <c r="G134" s="24"/>
      <c r="H134" s="24"/>
    </row>
    <row r="135" spans="1:8" s="20" customFormat="1" ht="15.75" x14ac:dyDescent="0.25">
      <c r="A135" s="24"/>
      <c r="B135" s="24"/>
      <c r="C135" s="24"/>
      <c r="D135" s="24"/>
      <c r="E135" s="24"/>
      <c r="F135" s="24"/>
      <c r="G135" s="24"/>
      <c r="H135" s="24"/>
    </row>
    <row r="136" spans="1:8" s="20" customFormat="1" ht="15.75" x14ac:dyDescent="0.25">
      <c r="A136" s="24"/>
      <c r="B136" s="24"/>
      <c r="C136" s="24"/>
      <c r="D136" s="24"/>
      <c r="E136" s="24"/>
      <c r="F136" s="24"/>
      <c r="G136" s="24"/>
      <c r="H136" s="24"/>
    </row>
    <row r="137" spans="1:8" s="20" customFormat="1" ht="15.75" x14ac:dyDescent="0.25">
      <c r="A137" s="24"/>
      <c r="B137" s="24"/>
      <c r="C137" s="24"/>
      <c r="D137" s="24"/>
      <c r="E137" s="24"/>
      <c r="F137" s="24"/>
      <c r="G137" s="24"/>
      <c r="H137" s="24"/>
    </row>
    <row r="138" spans="1:8" s="20" customFormat="1" ht="15.75" x14ac:dyDescent="0.25">
      <c r="A138" s="24"/>
      <c r="B138" s="24"/>
      <c r="C138" s="24"/>
      <c r="D138" s="24"/>
      <c r="E138" s="24"/>
      <c r="F138" s="24"/>
      <c r="G138" s="24"/>
      <c r="H138" s="24"/>
    </row>
    <row r="139" spans="1:8" s="20" customFormat="1" ht="15.75" x14ac:dyDescent="0.25">
      <c r="A139" s="24"/>
      <c r="B139" s="24"/>
      <c r="C139" s="24"/>
      <c r="D139" s="24"/>
      <c r="E139" s="24"/>
      <c r="F139" s="24"/>
      <c r="G139" s="24"/>
      <c r="H139" s="24"/>
    </row>
    <row r="140" spans="1:8" s="20" customFormat="1" ht="15.75" x14ac:dyDescent="0.25">
      <c r="A140" s="24"/>
      <c r="B140" s="24"/>
      <c r="C140" s="24"/>
      <c r="D140" s="24"/>
      <c r="E140" s="24"/>
      <c r="F140" s="24"/>
      <c r="G140" s="24"/>
      <c r="H140" s="24"/>
    </row>
    <row r="141" spans="1:8" s="20" customFormat="1" ht="15.75" x14ac:dyDescent="0.25">
      <c r="A141" s="24"/>
      <c r="B141" s="24"/>
      <c r="C141" s="24"/>
      <c r="D141" s="24"/>
      <c r="E141" s="24"/>
      <c r="F141" s="24"/>
      <c r="G141" s="24"/>
      <c r="H141" s="24"/>
    </row>
    <row r="142" spans="1:8" s="20" customFormat="1" ht="15.75" x14ac:dyDescent="0.25">
      <c r="A142" s="24"/>
      <c r="B142" s="24"/>
      <c r="C142" s="24"/>
      <c r="D142" s="24"/>
      <c r="E142" s="24"/>
      <c r="F142" s="24"/>
      <c r="G142" s="24"/>
      <c r="H142" s="24"/>
    </row>
    <row r="143" spans="1:8" s="20" customFormat="1" ht="15.75" x14ac:dyDescent="0.25">
      <c r="A143" s="24"/>
      <c r="B143" s="24"/>
      <c r="C143" s="24"/>
      <c r="D143" s="24"/>
      <c r="E143" s="24"/>
      <c r="F143" s="24"/>
      <c r="G143" s="24"/>
      <c r="H143" s="24"/>
    </row>
    <row r="144" spans="1:8" s="20" customFormat="1" ht="15.75" x14ac:dyDescent="0.25">
      <c r="A144" s="24"/>
      <c r="B144" s="24"/>
      <c r="C144" s="24"/>
      <c r="D144" s="24"/>
      <c r="E144" s="24"/>
      <c r="F144" s="24"/>
      <c r="G144" s="24"/>
      <c r="H144" s="24"/>
    </row>
    <row r="145" spans="1:9" s="20" customFormat="1" ht="15.75" x14ac:dyDescent="0.25">
      <c r="A145" s="24"/>
      <c r="B145" s="24"/>
      <c r="C145" s="24"/>
      <c r="D145" s="24"/>
      <c r="E145" s="24"/>
      <c r="F145" s="24"/>
      <c r="G145" s="24"/>
      <c r="H145" s="24"/>
    </row>
    <row r="146" spans="1:9" s="26" customFormat="1" ht="15.75" x14ac:dyDescent="0.25">
      <c r="A146" s="24"/>
      <c r="B146" s="24"/>
      <c r="C146" s="24"/>
      <c r="D146" s="24"/>
      <c r="E146" s="24"/>
      <c r="F146" s="24"/>
      <c r="G146" s="24"/>
      <c r="H146" s="24"/>
      <c r="I146" s="25"/>
    </row>
    <row r="147" spans="1:9" s="20" customFormat="1" ht="15.75" x14ac:dyDescent="0.25">
      <c r="A147" s="24"/>
      <c r="B147" s="24"/>
      <c r="C147" s="24"/>
      <c r="D147" s="24"/>
      <c r="E147" s="24"/>
      <c r="F147" s="24"/>
      <c r="G147" s="24"/>
      <c r="H147" s="24"/>
    </row>
    <row r="148" spans="1:9" x14ac:dyDescent="0.25">
      <c r="A148" s="24"/>
      <c r="B148" s="24"/>
      <c r="C148" s="24"/>
      <c r="D148" s="24"/>
      <c r="E148" s="24"/>
      <c r="F148" s="24"/>
      <c r="G148" s="24"/>
      <c r="H148" s="24"/>
    </row>
  </sheetData>
  <mergeCells count="3">
    <mergeCell ref="B1:I1"/>
    <mergeCell ref="B2:I2"/>
    <mergeCell ref="B4:I4"/>
  </mergeCells>
  <printOptions headings="1"/>
  <pageMargins left="0.7" right="0.7" top="0.75" bottom="0.75" header="0.3" footer="0.3"/>
  <pageSetup paperSize="5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7"/>
  <sheetViews>
    <sheetView topLeftCell="B2" zoomScaleNormal="100" workbookViewId="0">
      <selection activeCell="D18" sqref="D18"/>
    </sheetView>
  </sheetViews>
  <sheetFormatPr defaultRowHeight="15" x14ac:dyDescent="0.25"/>
  <cols>
    <col min="1" max="1" width="13.85546875" style="18" hidden="1" customWidth="1"/>
    <col min="2" max="2" width="16.85546875" style="44" customWidth="1"/>
    <col min="3" max="3" width="70.140625" style="19" customWidth="1"/>
    <col min="4" max="4" width="19" style="19" bestFit="1" customWidth="1"/>
    <col min="5" max="5" width="11.5703125" style="19" customWidth="1"/>
    <col min="6" max="6" width="12.28515625" style="19" customWidth="1"/>
    <col min="7" max="7" width="20.140625" style="19" bestFit="1" customWidth="1"/>
    <col min="8" max="8" width="20.7109375" style="18" customWidth="1"/>
    <col min="9" max="9" width="50.42578125" style="18" customWidth="1"/>
    <col min="10" max="16384" width="9.140625" style="18"/>
  </cols>
  <sheetData>
    <row r="1" spans="1:9" s="17" customFormat="1" ht="26.25" x14ac:dyDescent="0.4">
      <c r="B1" s="55" t="s">
        <v>1088</v>
      </c>
      <c r="C1" s="55"/>
      <c r="D1" s="55"/>
      <c r="E1" s="55"/>
      <c r="F1" s="55"/>
      <c r="G1" s="55"/>
      <c r="H1" s="55"/>
      <c r="I1" s="55"/>
    </row>
    <row r="2" spans="1:9" s="17" customFormat="1" ht="26.25" x14ac:dyDescent="0.4">
      <c r="B2" s="55" t="s">
        <v>1082</v>
      </c>
      <c r="C2" s="55"/>
      <c r="D2" s="55"/>
      <c r="E2" s="55"/>
      <c r="F2" s="55"/>
      <c r="G2" s="55"/>
      <c r="H2" s="55"/>
      <c r="I2" s="55"/>
    </row>
    <row r="3" spans="1:9" ht="26.25" x14ac:dyDescent="0.4">
      <c r="B3" s="56" t="s">
        <v>1100</v>
      </c>
      <c r="C3" s="56"/>
      <c r="D3" s="56"/>
      <c r="E3" s="56"/>
      <c r="F3" s="56"/>
      <c r="G3" s="56"/>
      <c r="H3" s="56"/>
      <c r="I3" s="56"/>
    </row>
    <row r="5" spans="1:9" s="20" customFormat="1" ht="15.75" x14ac:dyDescent="0.25">
      <c r="A5" s="20" t="s">
        <v>1074</v>
      </c>
      <c r="B5" s="43" t="s">
        <v>1036</v>
      </c>
      <c r="C5" s="22"/>
      <c r="D5" s="22"/>
      <c r="E5" s="22"/>
      <c r="F5" s="22"/>
      <c r="G5" s="22"/>
    </row>
    <row r="6" spans="1:9" s="20" customFormat="1" ht="15.75" x14ac:dyDescent="0.25">
      <c r="B6" s="25"/>
      <c r="C6" s="22"/>
      <c r="D6" s="22" t="s">
        <v>1083</v>
      </c>
      <c r="E6" s="22" t="s">
        <v>1083</v>
      </c>
      <c r="F6" s="22"/>
      <c r="G6" s="22"/>
    </row>
    <row r="7" spans="1:9" s="39" customFormat="1" ht="63" x14ac:dyDescent="0.25">
      <c r="A7" s="39" t="s">
        <v>1076</v>
      </c>
      <c r="C7" s="35" t="s">
        <v>1075</v>
      </c>
      <c r="D7" s="33" t="s">
        <v>1111</v>
      </c>
      <c r="E7" s="34" t="s">
        <v>1092</v>
      </c>
      <c r="F7" s="47" t="s">
        <v>1090</v>
      </c>
      <c r="G7" s="48" t="s">
        <v>1093</v>
      </c>
      <c r="H7" s="34" t="s">
        <v>1094</v>
      </c>
      <c r="I7" s="27" t="s">
        <v>1084</v>
      </c>
    </row>
    <row r="8" spans="1:9" s="20" customFormat="1" ht="15.75" x14ac:dyDescent="0.25">
      <c r="A8" s="20">
        <v>1</v>
      </c>
      <c r="B8" s="26"/>
      <c r="C8" s="14"/>
      <c r="D8" s="15"/>
      <c r="E8" s="15"/>
      <c r="F8" s="16"/>
      <c r="G8" s="15"/>
      <c r="H8" s="15"/>
      <c r="I8" s="14" t="s">
        <v>1101</v>
      </c>
    </row>
    <row r="9" spans="1:9" s="20" customFormat="1" ht="15.75" x14ac:dyDescent="0.25">
      <c r="B9" s="26" t="s">
        <v>177</v>
      </c>
      <c r="C9" s="14"/>
      <c r="D9" s="15"/>
      <c r="E9" s="15"/>
      <c r="F9" s="16"/>
      <c r="G9" s="15"/>
      <c r="H9" s="15"/>
      <c r="I9" s="14" t="s">
        <v>1102</v>
      </c>
    </row>
    <row r="10" spans="1:9" s="20" customFormat="1" ht="15.75" x14ac:dyDescent="0.25">
      <c r="B10" s="26"/>
      <c r="C10" s="14" t="s">
        <v>72</v>
      </c>
      <c r="D10" s="15">
        <v>1522000</v>
      </c>
      <c r="E10" s="15">
        <v>93950.87000000001</v>
      </c>
      <c r="F10" s="16">
        <v>6.1728561103810781E-2</v>
      </c>
      <c r="G10" s="15">
        <v>-1428049.13</v>
      </c>
      <c r="H10" s="15">
        <v>93950.87000000001</v>
      </c>
      <c r="I10" s="14"/>
    </row>
    <row r="11" spans="1:9" s="20" customFormat="1" ht="15.75" x14ac:dyDescent="0.25">
      <c r="B11" s="26"/>
      <c r="C11" s="14" t="s">
        <v>73</v>
      </c>
      <c r="D11" s="15">
        <v>706440</v>
      </c>
      <c r="E11" s="15">
        <v>32692.9</v>
      </c>
      <c r="F11" s="16">
        <v>4.6278381745088047E-2</v>
      </c>
      <c r="G11" s="15">
        <v>-673747.1</v>
      </c>
      <c r="H11" s="15">
        <v>32692.9</v>
      </c>
      <c r="I11" s="14"/>
    </row>
    <row r="12" spans="1:9" s="20" customFormat="1" ht="15.75" x14ac:dyDescent="0.25">
      <c r="B12" s="26"/>
      <c r="C12" s="14" t="s">
        <v>74</v>
      </c>
      <c r="D12" s="15">
        <v>822001</v>
      </c>
      <c r="E12" s="15">
        <v>0</v>
      </c>
      <c r="F12" s="16">
        <v>0</v>
      </c>
      <c r="G12" s="15">
        <v>-822001</v>
      </c>
      <c r="H12" s="15">
        <v>0</v>
      </c>
      <c r="I12" s="14"/>
    </row>
    <row r="13" spans="1:9" s="20" customFormat="1" ht="15.75" x14ac:dyDescent="0.25">
      <c r="B13" s="26"/>
      <c r="C13" s="14" t="s">
        <v>75</v>
      </c>
      <c r="D13" s="15">
        <v>155000</v>
      </c>
      <c r="E13" s="15">
        <v>0</v>
      </c>
      <c r="F13" s="16">
        <v>0</v>
      </c>
      <c r="G13" s="15">
        <v>-155000</v>
      </c>
      <c r="H13" s="15">
        <v>0</v>
      </c>
      <c r="I13" s="14"/>
    </row>
    <row r="14" spans="1:9" s="20" customFormat="1" ht="15.75" x14ac:dyDescent="0.25">
      <c r="B14" s="26"/>
      <c r="C14" s="14" t="s">
        <v>76</v>
      </c>
      <c r="D14" s="15">
        <v>656518</v>
      </c>
      <c r="E14" s="15">
        <v>48517</v>
      </c>
      <c r="F14" s="16">
        <v>7.3900487115357086E-2</v>
      </c>
      <c r="G14" s="15">
        <v>-608001</v>
      </c>
      <c r="H14" s="15">
        <v>48517</v>
      </c>
      <c r="I14" s="14"/>
    </row>
    <row r="15" spans="1:9" s="20" customFormat="1" ht="15.75" x14ac:dyDescent="0.25">
      <c r="B15" s="40"/>
      <c r="C15" s="14" t="s">
        <v>77</v>
      </c>
      <c r="D15" s="15">
        <v>818515</v>
      </c>
      <c r="E15" s="15">
        <v>38062.5</v>
      </c>
      <c r="F15" s="16">
        <v>4.6501896727610369E-2</v>
      </c>
      <c r="G15" s="15">
        <v>-780452.5</v>
      </c>
      <c r="H15" s="15">
        <v>38062.5</v>
      </c>
      <c r="I15" s="14"/>
    </row>
    <row r="16" spans="1:9" s="20" customFormat="1" ht="15.75" x14ac:dyDescent="0.25">
      <c r="A16" s="14"/>
      <c r="B16" s="26" t="s">
        <v>1078</v>
      </c>
      <c r="C16" s="14"/>
      <c r="D16" s="15">
        <v>4680474</v>
      </c>
      <c r="E16" s="15">
        <v>213223.27000000002</v>
      </c>
      <c r="F16" s="16">
        <v>4.5555913781381976E-2</v>
      </c>
      <c r="G16" s="15">
        <v>-4467250.7300000004</v>
      </c>
      <c r="H16" s="15">
        <v>213223.27000000002</v>
      </c>
      <c r="I16" s="14"/>
    </row>
    <row r="17" spans="1:9" s="20" customFormat="1" ht="15.75" x14ac:dyDescent="0.25">
      <c r="A17" s="20">
        <v>2</v>
      </c>
      <c r="B17" s="26"/>
      <c r="C17" s="14"/>
      <c r="D17" s="15"/>
      <c r="E17" s="15"/>
      <c r="F17" s="16"/>
      <c r="G17" s="15"/>
      <c r="H17" s="15"/>
      <c r="I17" s="14"/>
    </row>
    <row r="18" spans="1:9" s="20" customFormat="1" ht="63" x14ac:dyDescent="0.25">
      <c r="B18" s="26" t="s">
        <v>196</v>
      </c>
      <c r="C18" s="14"/>
      <c r="D18" s="33" t="s">
        <v>1111</v>
      </c>
      <c r="E18" s="33" t="s">
        <v>1095</v>
      </c>
      <c r="F18" s="50" t="s">
        <v>1091</v>
      </c>
      <c r="G18" s="33" t="s">
        <v>1096</v>
      </c>
      <c r="H18" s="34" t="s">
        <v>1097</v>
      </c>
      <c r="I18" s="14"/>
    </row>
    <row r="19" spans="1:9" s="20" customFormat="1" ht="15.75" x14ac:dyDescent="0.25">
      <c r="B19" s="26"/>
      <c r="C19" s="14" t="s">
        <v>72</v>
      </c>
      <c r="D19" s="15">
        <v>1314755</v>
      </c>
      <c r="E19" s="15">
        <v>39642.44</v>
      </c>
      <c r="F19" s="16">
        <v>3.0151959870850464E-2</v>
      </c>
      <c r="G19" s="15">
        <v>-1275112.56</v>
      </c>
      <c r="H19" s="15">
        <v>39642.44</v>
      </c>
      <c r="I19" s="14"/>
    </row>
    <row r="20" spans="1:9" s="20" customFormat="1" ht="15.75" x14ac:dyDescent="0.25">
      <c r="B20" s="26"/>
      <c r="C20" s="14" t="s">
        <v>73</v>
      </c>
      <c r="D20" s="15">
        <v>715482</v>
      </c>
      <c r="E20" s="15">
        <v>26822.739999999998</v>
      </c>
      <c r="F20" s="16">
        <v>3.7489049340165087E-2</v>
      </c>
      <c r="G20" s="15">
        <v>-688659.26</v>
      </c>
      <c r="H20" s="15">
        <v>26822.739999999998</v>
      </c>
      <c r="I20" s="14"/>
    </row>
    <row r="21" spans="1:9" s="20" customFormat="1" ht="15.75" x14ac:dyDescent="0.25">
      <c r="B21" s="26"/>
      <c r="C21" s="14" t="s">
        <v>74</v>
      </c>
      <c r="D21" s="15">
        <v>721266</v>
      </c>
      <c r="E21" s="15">
        <v>34643.640000000007</v>
      </c>
      <c r="F21" s="16">
        <v>4.803171090831955E-2</v>
      </c>
      <c r="G21" s="15">
        <v>-686622.36</v>
      </c>
      <c r="H21" s="15">
        <v>34643.640000000007</v>
      </c>
      <c r="I21" s="14"/>
    </row>
    <row r="22" spans="1:9" s="20" customFormat="1" ht="15.75" x14ac:dyDescent="0.25">
      <c r="B22" s="26"/>
      <c r="C22" s="14" t="s">
        <v>1009</v>
      </c>
      <c r="D22" s="15">
        <v>253535</v>
      </c>
      <c r="E22" s="15">
        <v>10677.050000000003</v>
      </c>
      <c r="F22" s="16">
        <v>4.2112726053602077E-2</v>
      </c>
      <c r="G22" s="15">
        <v>-242857.95</v>
      </c>
      <c r="H22" s="15">
        <v>10677.050000000003</v>
      </c>
      <c r="I22" s="14"/>
    </row>
    <row r="23" spans="1:9" s="20" customFormat="1" ht="15.75" x14ac:dyDescent="0.25">
      <c r="B23" s="26"/>
      <c r="C23" s="14" t="s">
        <v>75</v>
      </c>
      <c r="D23" s="15">
        <v>481567</v>
      </c>
      <c r="E23" s="15">
        <v>9783.9899999999961</v>
      </c>
      <c r="F23" s="16">
        <v>2.0316986006100907E-2</v>
      </c>
      <c r="G23" s="15">
        <v>-471783.01</v>
      </c>
      <c r="H23" s="15">
        <v>9783.9899999999961</v>
      </c>
      <c r="I23" s="14"/>
    </row>
    <row r="24" spans="1:9" s="20" customFormat="1" ht="15.75" x14ac:dyDescent="0.25">
      <c r="B24" s="26"/>
      <c r="C24" s="14" t="s">
        <v>76</v>
      </c>
      <c r="D24" s="15">
        <v>804683</v>
      </c>
      <c r="E24" s="15">
        <v>22465.11</v>
      </c>
      <c r="F24" s="16">
        <v>2.7917962725694467E-2</v>
      </c>
      <c r="G24" s="15">
        <v>-782217.89</v>
      </c>
      <c r="H24" s="15">
        <v>22465.11</v>
      </c>
      <c r="I24" s="14"/>
    </row>
    <row r="25" spans="1:9" s="20" customFormat="1" ht="15.75" x14ac:dyDescent="0.25">
      <c r="B25" s="40"/>
      <c r="C25" s="14" t="s">
        <v>77</v>
      </c>
      <c r="D25" s="15">
        <v>577534</v>
      </c>
      <c r="E25" s="15">
        <v>22376.78</v>
      </c>
      <c r="F25" s="16">
        <v>3.8745389881807819E-2</v>
      </c>
      <c r="G25" s="15">
        <v>-555157.22</v>
      </c>
      <c r="H25" s="15">
        <v>22376.78</v>
      </c>
      <c r="I25" s="14"/>
    </row>
    <row r="26" spans="1:9" s="20" customFormat="1" ht="15.75" x14ac:dyDescent="0.25">
      <c r="A26" s="14"/>
      <c r="B26" s="26" t="s">
        <v>1077</v>
      </c>
      <c r="C26" s="14"/>
      <c r="D26" s="15">
        <v>4868822</v>
      </c>
      <c r="E26" s="15">
        <v>166411.75</v>
      </c>
      <c r="F26" s="16">
        <v>3.4179058096599137E-2</v>
      </c>
      <c r="G26" s="15">
        <v>-4702410.25</v>
      </c>
      <c r="H26" s="15">
        <v>166411.75</v>
      </c>
      <c r="I26" s="14"/>
    </row>
    <row r="27" spans="1:9" s="20" customFormat="1" ht="15.75" x14ac:dyDescent="0.25">
      <c r="A27"/>
      <c r="B27" s="42"/>
      <c r="D27" s="21"/>
      <c r="E27" s="21"/>
      <c r="F27" s="51"/>
      <c r="G27" s="21"/>
      <c r="H27" s="21"/>
    </row>
    <row r="28" spans="1:9" s="20" customFormat="1" ht="15.75" x14ac:dyDescent="0.25">
      <c r="A28" s="24"/>
      <c r="B28" s="42"/>
      <c r="C28" s="24"/>
      <c r="D28" s="24"/>
      <c r="E28" s="24"/>
      <c r="F28" s="24"/>
      <c r="G28" s="24"/>
      <c r="H28" s="24"/>
    </row>
    <row r="29" spans="1:9" s="20" customFormat="1" ht="15.75" x14ac:dyDescent="0.25">
      <c r="A29" s="24"/>
      <c r="B29" s="42"/>
      <c r="C29" s="24"/>
      <c r="D29" s="24"/>
      <c r="E29" s="24"/>
      <c r="F29" s="24"/>
      <c r="G29" s="24"/>
      <c r="H29" s="24"/>
    </row>
    <row r="30" spans="1:9" s="20" customFormat="1" ht="15.75" x14ac:dyDescent="0.25">
      <c r="A30" s="24"/>
      <c r="B30" s="42"/>
      <c r="C30" s="24"/>
      <c r="D30" s="24"/>
      <c r="E30" s="24"/>
      <c r="F30" s="24"/>
      <c r="G30" s="24"/>
      <c r="H30" s="24"/>
    </row>
    <row r="31" spans="1:9" s="20" customFormat="1" ht="15.75" x14ac:dyDescent="0.25">
      <c r="A31" s="24"/>
      <c r="B31" s="42"/>
      <c r="C31" s="24"/>
      <c r="D31" s="24"/>
      <c r="E31" s="24"/>
      <c r="F31" s="24"/>
      <c r="G31" s="24"/>
      <c r="H31" s="24"/>
    </row>
    <row r="32" spans="1:9" s="20" customFormat="1" ht="15.75" x14ac:dyDescent="0.25">
      <c r="A32" s="24"/>
      <c r="B32" s="42"/>
      <c r="C32" s="24"/>
      <c r="D32" s="24"/>
      <c r="E32" s="24"/>
      <c r="F32" s="24"/>
      <c r="G32" s="24"/>
      <c r="H32" s="24"/>
    </row>
    <row r="33" spans="1:8" s="20" customFormat="1" ht="15.75" x14ac:dyDescent="0.25">
      <c r="A33" s="24"/>
      <c r="B33" s="42"/>
      <c r="C33" s="24"/>
      <c r="D33" s="24"/>
      <c r="E33" s="24"/>
      <c r="F33" s="24"/>
      <c r="G33" s="24"/>
      <c r="H33" s="24"/>
    </row>
    <row r="34" spans="1:8" s="20" customFormat="1" ht="15.75" x14ac:dyDescent="0.25">
      <c r="A34" s="24"/>
      <c r="B34" s="42"/>
      <c r="C34" s="24"/>
      <c r="D34" s="24"/>
      <c r="E34" s="24"/>
      <c r="F34" s="24"/>
      <c r="G34" s="24"/>
      <c r="H34" s="24"/>
    </row>
    <row r="35" spans="1:8" s="20" customFormat="1" ht="15.75" x14ac:dyDescent="0.25">
      <c r="A35" s="24"/>
      <c r="B35" s="42"/>
      <c r="C35" s="24"/>
      <c r="D35" s="24"/>
      <c r="E35" s="24"/>
      <c r="F35" s="24"/>
      <c r="G35" s="24"/>
      <c r="H35" s="24"/>
    </row>
    <row r="36" spans="1:8" s="20" customFormat="1" ht="15.75" x14ac:dyDescent="0.25">
      <c r="A36" s="24"/>
      <c r="B36" s="42"/>
      <c r="C36" s="24"/>
      <c r="D36" s="24"/>
      <c r="E36" s="24"/>
      <c r="F36" s="24"/>
      <c r="G36" s="24"/>
      <c r="H36" s="24"/>
    </row>
    <row r="37" spans="1:8" s="20" customFormat="1" ht="15.75" x14ac:dyDescent="0.25">
      <c r="A37" s="24"/>
      <c r="B37" s="42"/>
      <c r="C37" s="24"/>
      <c r="D37" s="24"/>
      <c r="E37" s="24"/>
      <c r="F37" s="24"/>
      <c r="G37" s="24"/>
      <c r="H37" s="24"/>
    </row>
    <row r="38" spans="1:8" s="20" customFormat="1" ht="15.75" x14ac:dyDescent="0.25">
      <c r="A38" s="24"/>
      <c r="B38" s="42"/>
      <c r="C38" s="24"/>
      <c r="D38" s="24"/>
      <c r="E38" s="24"/>
      <c r="F38" s="24"/>
      <c r="G38" s="24"/>
      <c r="H38" s="24"/>
    </row>
    <row r="39" spans="1:8" s="20" customFormat="1" ht="15.75" x14ac:dyDescent="0.25">
      <c r="A39" s="24"/>
      <c r="B39" s="42"/>
      <c r="C39" s="24"/>
      <c r="D39" s="24"/>
      <c r="E39" s="24"/>
      <c r="F39" s="24"/>
      <c r="G39" s="24"/>
      <c r="H39" s="24"/>
    </row>
    <row r="40" spans="1:8" s="20" customFormat="1" ht="15.75" x14ac:dyDescent="0.25">
      <c r="A40" s="24"/>
      <c r="B40" s="42"/>
      <c r="C40" s="24"/>
      <c r="D40" s="24"/>
      <c r="E40" s="24"/>
      <c r="F40" s="24"/>
      <c r="G40" s="24"/>
      <c r="H40" s="24"/>
    </row>
    <row r="41" spans="1:8" s="20" customFormat="1" ht="15.75" x14ac:dyDescent="0.25">
      <c r="A41" s="24"/>
      <c r="B41" s="42"/>
      <c r="C41" s="24"/>
      <c r="D41" s="24"/>
      <c r="E41" s="24"/>
      <c r="F41" s="24"/>
      <c r="G41" s="24"/>
      <c r="H41" s="24"/>
    </row>
    <row r="42" spans="1:8" s="20" customFormat="1" ht="15.75" x14ac:dyDescent="0.25">
      <c r="A42" s="24"/>
      <c r="B42" s="42"/>
      <c r="C42" s="24"/>
      <c r="D42" s="24"/>
      <c r="E42" s="24"/>
      <c r="F42" s="24"/>
      <c r="G42" s="24"/>
      <c r="H42" s="24"/>
    </row>
    <row r="43" spans="1:8" s="20" customFormat="1" ht="15.75" x14ac:dyDescent="0.25">
      <c r="A43" s="24"/>
      <c r="B43" s="42"/>
      <c r="C43" s="24"/>
      <c r="D43" s="24"/>
      <c r="E43" s="24"/>
      <c r="F43" s="24"/>
      <c r="G43" s="24"/>
      <c r="H43" s="24"/>
    </row>
    <row r="44" spans="1:8" s="20" customFormat="1" ht="15.75" x14ac:dyDescent="0.25">
      <c r="A44" s="24"/>
      <c r="B44" s="42"/>
      <c r="C44" s="24"/>
      <c r="D44" s="24"/>
      <c r="E44" s="24"/>
      <c r="F44" s="24"/>
      <c r="G44" s="24"/>
      <c r="H44" s="24"/>
    </row>
    <row r="45" spans="1:8" s="20" customFormat="1" ht="15.75" x14ac:dyDescent="0.25">
      <c r="A45" s="24"/>
      <c r="B45" s="42"/>
      <c r="C45" s="24"/>
      <c r="D45" s="24"/>
      <c r="E45" s="24"/>
      <c r="F45" s="24"/>
      <c r="G45" s="24"/>
      <c r="H45" s="24"/>
    </row>
    <row r="46" spans="1:8" s="20" customFormat="1" ht="15.75" x14ac:dyDescent="0.25">
      <c r="A46" s="24"/>
      <c r="B46" s="42"/>
      <c r="C46" s="24"/>
      <c r="D46" s="24"/>
      <c r="E46" s="24"/>
      <c r="F46" s="24"/>
      <c r="G46" s="24"/>
      <c r="H46" s="24"/>
    </row>
    <row r="47" spans="1:8" s="20" customFormat="1" ht="15.75" x14ac:dyDescent="0.25">
      <c r="A47" s="24"/>
      <c r="B47" s="42"/>
      <c r="C47" s="24"/>
      <c r="D47" s="24"/>
      <c r="E47" s="24"/>
      <c r="F47" s="24"/>
      <c r="G47" s="24"/>
      <c r="H47" s="24"/>
    </row>
    <row r="48" spans="1:8" s="20" customFormat="1" ht="15.75" x14ac:dyDescent="0.25">
      <c r="A48" s="24"/>
      <c r="B48" s="42"/>
      <c r="C48" s="24"/>
      <c r="D48" s="24"/>
      <c r="E48" s="24"/>
      <c r="F48" s="24"/>
      <c r="G48" s="24"/>
      <c r="H48" s="24"/>
    </row>
    <row r="49" spans="1:8" s="20" customFormat="1" ht="15.75" x14ac:dyDescent="0.25">
      <c r="A49" s="24"/>
      <c r="B49" s="42"/>
      <c r="C49" s="24"/>
      <c r="D49" s="24"/>
      <c r="E49" s="24"/>
      <c r="F49" s="24"/>
      <c r="G49" s="24"/>
      <c r="H49" s="24"/>
    </row>
    <row r="50" spans="1:8" s="20" customFormat="1" ht="15.75" x14ac:dyDescent="0.25">
      <c r="A50" s="24"/>
      <c r="B50" s="42"/>
      <c r="C50" s="24"/>
      <c r="D50" s="24"/>
      <c r="E50" s="24"/>
      <c r="F50" s="24"/>
      <c r="G50" s="24"/>
      <c r="H50" s="24"/>
    </row>
    <row r="51" spans="1:8" s="20" customFormat="1" ht="15.75" x14ac:dyDescent="0.25">
      <c r="A51" s="24"/>
      <c r="B51" s="42"/>
      <c r="C51" s="24"/>
      <c r="D51" s="24"/>
      <c r="E51" s="24"/>
      <c r="F51" s="24"/>
      <c r="G51" s="24"/>
      <c r="H51" s="24"/>
    </row>
    <row r="52" spans="1:8" s="20" customFormat="1" ht="15.75" x14ac:dyDescent="0.25">
      <c r="A52" s="24"/>
      <c r="B52" s="42"/>
      <c r="C52" s="24"/>
      <c r="D52" s="24"/>
      <c r="E52" s="24"/>
      <c r="F52" s="24"/>
      <c r="G52" s="24"/>
      <c r="H52" s="24"/>
    </row>
    <row r="53" spans="1:8" s="20" customFormat="1" ht="15.75" x14ac:dyDescent="0.25">
      <c r="A53" s="24"/>
      <c r="B53" s="42"/>
      <c r="C53" s="24"/>
      <c r="D53" s="24"/>
      <c r="E53" s="24"/>
      <c r="F53" s="24"/>
      <c r="G53" s="24"/>
      <c r="H53" s="24"/>
    </row>
    <row r="54" spans="1:8" s="20" customFormat="1" ht="15.75" x14ac:dyDescent="0.25">
      <c r="A54" s="24"/>
      <c r="B54" s="42"/>
      <c r="C54" s="24"/>
      <c r="D54" s="24"/>
      <c r="E54" s="24"/>
      <c r="F54" s="24"/>
      <c r="G54" s="24"/>
      <c r="H54" s="24"/>
    </row>
    <row r="55" spans="1:8" s="20" customFormat="1" ht="15.75" x14ac:dyDescent="0.25">
      <c r="A55" s="24"/>
      <c r="B55" s="42"/>
      <c r="C55" s="24"/>
      <c r="D55" s="24"/>
      <c r="E55" s="24"/>
      <c r="F55" s="24"/>
      <c r="G55" s="24"/>
      <c r="H55" s="24"/>
    </row>
    <row r="56" spans="1:8" s="20" customFormat="1" ht="15.75" x14ac:dyDescent="0.25">
      <c r="A56" s="24"/>
      <c r="B56" s="42"/>
      <c r="C56" s="24"/>
      <c r="D56" s="24"/>
      <c r="E56" s="24"/>
      <c r="F56" s="24"/>
      <c r="G56" s="24"/>
      <c r="H56" s="24"/>
    </row>
    <row r="57" spans="1:8" s="20" customFormat="1" ht="15.75" x14ac:dyDescent="0.25">
      <c r="A57" s="24"/>
      <c r="B57" s="42"/>
      <c r="C57" s="24"/>
      <c r="D57" s="24"/>
      <c r="E57" s="24"/>
      <c r="F57" s="24"/>
      <c r="G57" s="24"/>
      <c r="H57" s="24"/>
    </row>
    <row r="58" spans="1:8" s="20" customFormat="1" ht="15.75" x14ac:dyDescent="0.25">
      <c r="A58" s="24"/>
      <c r="B58" s="42"/>
      <c r="C58" s="24"/>
      <c r="D58" s="24"/>
      <c r="E58" s="24"/>
      <c r="F58" s="24"/>
      <c r="G58" s="24"/>
      <c r="H58" s="24"/>
    </row>
    <row r="59" spans="1:8" s="20" customFormat="1" ht="15.75" x14ac:dyDescent="0.25">
      <c r="A59" s="24"/>
      <c r="B59" s="42"/>
      <c r="C59" s="24"/>
      <c r="D59" s="24"/>
      <c r="E59" s="24"/>
      <c r="F59" s="24"/>
      <c r="G59" s="24"/>
      <c r="H59" s="24"/>
    </row>
    <row r="60" spans="1:8" s="20" customFormat="1" ht="15.75" x14ac:dyDescent="0.25">
      <c r="A60" s="24"/>
      <c r="B60" s="42"/>
      <c r="C60" s="24"/>
      <c r="D60" s="24"/>
      <c r="E60" s="24"/>
      <c r="F60" s="24"/>
      <c r="G60" s="24"/>
      <c r="H60" s="24"/>
    </row>
    <row r="61" spans="1:8" s="20" customFormat="1" ht="15.75" x14ac:dyDescent="0.25">
      <c r="A61" s="24"/>
      <c r="B61" s="42"/>
      <c r="C61" s="24"/>
      <c r="D61" s="24"/>
      <c r="E61" s="24"/>
      <c r="F61" s="24"/>
      <c r="G61" s="24"/>
      <c r="H61" s="24"/>
    </row>
    <row r="62" spans="1:8" s="20" customFormat="1" ht="15.75" x14ac:dyDescent="0.25">
      <c r="A62" s="24"/>
      <c r="B62" s="42"/>
      <c r="C62" s="24"/>
      <c r="D62" s="24"/>
      <c r="E62" s="24"/>
      <c r="F62" s="24"/>
      <c r="G62" s="24"/>
      <c r="H62" s="24"/>
    </row>
    <row r="63" spans="1:8" s="20" customFormat="1" ht="15.75" x14ac:dyDescent="0.25">
      <c r="A63" s="24"/>
      <c r="B63" s="42"/>
      <c r="C63" s="24"/>
      <c r="D63" s="24"/>
      <c r="E63" s="24"/>
      <c r="F63" s="24"/>
      <c r="G63" s="24"/>
      <c r="H63" s="24"/>
    </row>
    <row r="64" spans="1:8" s="20" customFormat="1" ht="15.75" x14ac:dyDescent="0.25">
      <c r="A64" s="24"/>
      <c r="B64" s="42"/>
      <c r="C64" s="24"/>
      <c r="D64" s="24"/>
      <c r="E64" s="24"/>
      <c r="F64" s="24"/>
      <c r="G64" s="24"/>
      <c r="H64" s="24"/>
    </row>
    <row r="65" spans="1:8" s="20" customFormat="1" ht="15.75" x14ac:dyDescent="0.25">
      <c r="A65" s="24"/>
      <c r="B65" s="42"/>
      <c r="C65" s="24"/>
      <c r="D65" s="24"/>
      <c r="E65" s="24"/>
      <c r="F65" s="24"/>
      <c r="G65" s="24"/>
      <c r="H65" s="24"/>
    </row>
    <row r="66" spans="1:8" s="20" customFormat="1" ht="15.75" x14ac:dyDescent="0.25">
      <c r="A66" s="24"/>
      <c r="B66" s="42"/>
      <c r="C66" s="24"/>
      <c r="D66" s="24"/>
      <c r="E66" s="24"/>
      <c r="F66" s="24"/>
      <c r="G66" s="24"/>
      <c r="H66" s="24"/>
    </row>
    <row r="67" spans="1:8" s="20" customFormat="1" ht="15.75" x14ac:dyDescent="0.25">
      <c r="A67" s="24"/>
      <c r="B67" s="42"/>
      <c r="C67" s="24"/>
      <c r="D67" s="24"/>
      <c r="E67" s="24"/>
      <c r="F67" s="24"/>
      <c r="G67" s="24"/>
      <c r="H67" s="24"/>
    </row>
    <row r="68" spans="1:8" s="20" customFormat="1" ht="15.75" x14ac:dyDescent="0.25">
      <c r="A68" s="24"/>
      <c r="B68" s="42"/>
      <c r="C68" s="24"/>
      <c r="D68" s="24"/>
      <c r="E68" s="24"/>
      <c r="F68" s="24"/>
      <c r="G68" s="24"/>
      <c r="H68" s="24"/>
    </row>
    <row r="69" spans="1:8" s="20" customFormat="1" ht="15.75" x14ac:dyDescent="0.25">
      <c r="A69" s="24"/>
      <c r="B69" s="42"/>
      <c r="C69" s="24"/>
      <c r="D69" s="24"/>
      <c r="E69" s="24"/>
      <c r="F69" s="24"/>
      <c r="G69" s="24"/>
      <c r="H69" s="24"/>
    </row>
    <row r="70" spans="1:8" s="20" customFormat="1" ht="15.75" x14ac:dyDescent="0.25">
      <c r="A70" s="24"/>
      <c r="B70" s="42"/>
      <c r="C70" s="24"/>
      <c r="D70" s="24"/>
      <c r="E70" s="24"/>
      <c r="F70" s="24"/>
      <c r="G70" s="24"/>
      <c r="H70" s="24"/>
    </row>
    <row r="71" spans="1:8" s="20" customFormat="1" ht="15.75" x14ac:dyDescent="0.25">
      <c r="A71" s="24"/>
      <c r="B71" s="42"/>
      <c r="C71" s="24"/>
      <c r="D71" s="24"/>
      <c r="E71" s="24"/>
      <c r="F71" s="24"/>
      <c r="G71" s="24"/>
      <c r="H71" s="24"/>
    </row>
    <row r="72" spans="1:8" s="20" customFormat="1" ht="15.75" x14ac:dyDescent="0.25">
      <c r="A72" s="24"/>
      <c r="B72" s="42"/>
      <c r="C72" s="24"/>
      <c r="D72" s="24"/>
      <c r="E72" s="24"/>
      <c r="F72" s="24"/>
      <c r="G72" s="24"/>
      <c r="H72" s="24"/>
    </row>
    <row r="73" spans="1:8" s="20" customFormat="1" ht="15.75" x14ac:dyDescent="0.25">
      <c r="A73" s="24"/>
      <c r="B73" s="42"/>
      <c r="C73" s="24"/>
      <c r="D73" s="24"/>
      <c r="E73" s="24"/>
      <c r="F73" s="24"/>
      <c r="G73" s="24"/>
      <c r="H73" s="24"/>
    </row>
    <row r="74" spans="1:8" s="20" customFormat="1" ht="15.75" x14ac:dyDescent="0.25">
      <c r="A74" s="24"/>
      <c r="B74" s="42"/>
      <c r="C74" s="24"/>
      <c r="D74" s="24"/>
      <c r="E74" s="24"/>
      <c r="F74" s="24"/>
      <c r="G74" s="24"/>
      <c r="H74" s="24"/>
    </row>
    <row r="75" spans="1:8" s="20" customFormat="1" ht="15.75" x14ac:dyDescent="0.25">
      <c r="A75" s="24"/>
      <c r="B75" s="42"/>
      <c r="C75" s="24"/>
      <c r="D75" s="24"/>
      <c r="E75" s="24"/>
      <c r="F75" s="24"/>
      <c r="G75" s="24"/>
      <c r="H75" s="24"/>
    </row>
    <row r="76" spans="1:8" s="20" customFormat="1" ht="15.75" x14ac:dyDescent="0.25">
      <c r="A76" s="24"/>
      <c r="B76" s="42"/>
      <c r="C76" s="24"/>
      <c r="D76" s="24"/>
      <c r="E76" s="24"/>
      <c r="F76" s="24"/>
      <c r="G76" s="24"/>
      <c r="H76" s="24"/>
    </row>
    <row r="77" spans="1:8" s="20" customFormat="1" ht="15.75" x14ac:dyDescent="0.25">
      <c r="A77" s="24"/>
      <c r="B77" s="42"/>
      <c r="C77" s="24"/>
      <c r="D77" s="24"/>
      <c r="E77" s="24"/>
      <c r="F77" s="24"/>
      <c r="G77" s="24"/>
      <c r="H77" s="24"/>
    </row>
    <row r="78" spans="1:8" s="20" customFormat="1" ht="15.75" x14ac:dyDescent="0.25">
      <c r="A78" s="24"/>
      <c r="B78" s="42"/>
      <c r="C78" s="24"/>
      <c r="D78" s="24"/>
      <c r="E78" s="24"/>
      <c r="F78" s="24"/>
      <c r="G78" s="24"/>
      <c r="H78" s="24"/>
    </row>
    <row r="79" spans="1:8" s="20" customFormat="1" ht="15.75" x14ac:dyDescent="0.25">
      <c r="A79" s="24"/>
      <c r="B79" s="42"/>
      <c r="C79" s="24"/>
      <c r="D79" s="24"/>
      <c r="E79" s="24"/>
      <c r="F79" s="24"/>
      <c r="G79" s="24"/>
      <c r="H79" s="24"/>
    </row>
    <row r="80" spans="1:8" s="20" customFormat="1" ht="15.75" x14ac:dyDescent="0.25">
      <c r="A80" s="24"/>
      <c r="B80" s="42"/>
      <c r="C80" s="24"/>
      <c r="D80" s="24"/>
      <c r="E80" s="24"/>
      <c r="F80" s="24"/>
      <c r="G80" s="24"/>
      <c r="H80" s="24"/>
    </row>
    <row r="81" spans="1:8" s="20" customFormat="1" ht="15.75" x14ac:dyDescent="0.25">
      <c r="A81" s="24"/>
      <c r="B81" s="42"/>
      <c r="C81" s="24"/>
      <c r="D81" s="24"/>
      <c r="E81" s="24"/>
      <c r="F81" s="24"/>
      <c r="G81" s="24"/>
      <c r="H81" s="24"/>
    </row>
    <row r="82" spans="1:8" s="20" customFormat="1" ht="15.75" x14ac:dyDescent="0.25">
      <c r="A82" s="24"/>
      <c r="B82" s="42"/>
      <c r="C82" s="24"/>
      <c r="D82" s="24"/>
      <c r="E82" s="24"/>
      <c r="F82" s="24"/>
      <c r="G82" s="24"/>
      <c r="H82" s="24"/>
    </row>
    <row r="83" spans="1:8" s="20" customFormat="1" ht="15.75" x14ac:dyDescent="0.25">
      <c r="A83" s="24"/>
      <c r="B83" s="42"/>
      <c r="C83" s="24"/>
      <c r="D83" s="24"/>
      <c r="E83" s="24"/>
      <c r="F83" s="24"/>
      <c r="G83" s="24"/>
      <c r="H83" s="24"/>
    </row>
    <row r="84" spans="1:8" s="20" customFormat="1" ht="15.75" x14ac:dyDescent="0.25">
      <c r="A84" s="24"/>
      <c r="B84" s="42"/>
      <c r="C84" s="24"/>
      <c r="D84" s="24"/>
      <c r="E84" s="24"/>
      <c r="F84" s="24"/>
      <c r="G84" s="24"/>
      <c r="H84" s="24"/>
    </row>
    <row r="85" spans="1:8" s="20" customFormat="1" ht="15.75" x14ac:dyDescent="0.25">
      <c r="A85" s="24"/>
      <c r="B85" s="42"/>
      <c r="C85" s="24"/>
      <c r="D85" s="24"/>
      <c r="E85" s="24"/>
      <c r="F85" s="24"/>
      <c r="G85" s="24"/>
      <c r="H85" s="24"/>
    </row>
    <row r="86" spans="1:8" s="20" customFormat="1" ht="15.75" x14ac:dyDescent="0.25">
      <c r="A86" s="24"/>
      <c r="B86" s="42"/>
      <c r="C86" s="24"/>
      <c r="D86" s="24"/>
      <c r="E86" s="24"/>
      <c r="F86" s="24"/>
      <c r="G86" s="24"/>
      <c r="H86" s="24"/>
    </row>
    <row r="87" spans="1:8" s="20" customFormat="1" ht="15.75" x14ac:dyDescent="0.25">
      <c r="A87" s="24"/>
      <c r="B87" s="42"/>
      <c r="C87" s="24"/>
      <c r="D87" s="24"/>
      <c r="E87" s="24"/>
      <c r="F87" s="24"/>
      <c r="G87" s="24"/>
      <c r="H87" s="24"/>
    </row>
    <row r="88" spans="1:8" s="20" customFormat="1" ht="15.75" x14ac:dyDescent="0.25">
      <c r="A88" s="24"/>
      <c r="B88" s="42"/>
      <c r="C88" s="24"/>
      <c r="D88" s="24"/>
      <c r="E88" s="24"/>
      <c r="F88" s="24"/>
      <c r="G88" s="24"/>
      <c r="H88" s="24"/>
    </row>
    <row r="89" spans="1:8" s="20" customFormat="1" ht="15.75" x14ac:dyDescent="0.25">
      <c r="A89" s="24"/>
      <c r="B89" s="42"/>
      <c r="C89" s="24"/>
      <c r="D89" s="24"/>
      <c r="E89" s="24"/>
      <c r="F89" s="24"/>
      <c r="G89" s="24"/>
      <c r="H89" s="24"/>
    </row>
    <row r="90" spans="1:8" s="20" customFormat="1" ht="15.75" x14ac:dyDescent="0.25">
      <c r="A90" s="24"/>
      <c r="B90" s="42"/>
      <c r="C90" s="24"/>
      <c r="D90" s="24"/>
      <c r="E90" s="24"/>
      <c r="F90" s="24"/>
      <c r="G90" s="24"/>
      <c r="H90" s="24"/>
    </row>
    <row r="91" spans="1:8" s="20" customFormat="1" ht="15.75" x14ac:dyDescent="0.25">
      <c r="A91" s="24"/>
      <c r="B91" s="42"/>
      <c r="C91" s="24"/>
      <c r="D91" s="24"/>
      <c r="E91" s="24"/>
      <c r="F91" s="24"/>
      <c r="G91" s="24"/>
      <c r="H91" s="24"/>
    </row>
    <row r="92" spans="1:8" s="20" customFormat="1" ht="15.75" x14ac:dyDescent="0.25">
      <c r="A92" s="24"/>
      <c r="B92" s="42"/>
      <c r="C92" s="24"/>
      <c r="D92" s="24"/>
      <c r="E92" s="24"/>
      <c r="F92" s="24"/>
      <c r="G92" s="24"/>
      <c r="H92" s="24"/>
    </row>
    <row r="93" spans="1:8" s="20" customFormat="1" ht="15.75" x14ac:dyDescent="0.25">
      <c r="A93" s="24"/>
      <c r="B93" s="42"/>
      <c r="C93" s="24"/>
      <c r="D93" s="24"/>
      <c r="E93" s="24"/>
      <c r="F93" s="24"/>
      <c r="G93" s="24"/>
      <c r="H93" s="24"/>
    </row>
    <row r="94" spans="1:8" s="20" customFormat="1" ht="15.75" x14ac:dyDescent="0.25">
      <c r="A94" s="24"/>
      <c r="B94" s="42"/>
      <c r="C94" s="24"/>
      <c r="D94" s="24"/>
      <c r="E94" s="24"/>
      <c r="F94" s="24"/>
      <c r="G94" s="24"/>
      <c r="H94" s="24"/>
    </row>
    <row r="95" spans="1:8" s="20" customFormat="1" ht="15.75" x14ac:dyDescent="0.25">
      <c r="A95" s="24"/>
      <c r="B95" s="42"/>
      <c r="C95" s="24"/>
      <c r="D95" s="24"/>
      <c r="E95" s="24"/>
      <c r="F95" s="24"/>
      <c r="G95" s="24"/>
      <c r="H95" s="24"/>
    </row>
    <row r="96" spans="1:8" s="20" customFormat="1" ht="15.75" x14ac:dyDescent="0.25">
      <c r="A96" s="24"/>
      <c r="B96" s="42"/>
      <c r="C96" s="24"/>
      <c r="D96" s="24"/>
      <c r="E96" s="24"/>
      <c r="F96" s="24"/>
      <c r="G96" s="24"/>
      <c r="H96" s="24"/>
    </row>
    <row r="97" spans="1:8" s="20" customFormat="1" ht="15.75" x14ac:dyDescent="0.25">
      <c r="A97" s="24"/>
      <c r="B97" s="42"/>
      <c r="C97" s="24"/>
      <c r="D97" s="24"/>
      <c r="E97" s="24"/>
      <c r="F97" s="24"/>
      <c r="G97" s="24"/>
      <c r="H97" s="24"/>
    </row>
    <row r="98" spans="1:8" s="20" customFormat="1" ht="15.75" x14ac:dyDescent="0.25">
      <c r="A98" s="24"/>
      <c r="B98" s="42"/>
      <c r="C98" s="24"/>
      <c r="D98" s="24"/>
      <c r="E98" s="24"/>
      <c r="F98" s="24"/>
      <c r="G98" s="24"/>
      <c r="H98" s="24"/>
    </row>
    <row r="99" spans="1:8" s="20" customFormat="1" ht="15.75" x14ac:dyDescent="0.25">
      <c r="A99" s="24"/>
      <c r="B99" s="42"/>
      <c r="C99" s="24"/>
      <c r="D99" s="24"/>
      <c r="E99" s="24"/>
      <c r="F99" s="24"/>
      <c r="G99" s="24"/>
      <c r="H99" s="24"/>
    </row>
    <row r="100" spans="1:8" s="20" customFormat="1" ht="15.75" x14ac:dyDescent="0.25">
      <c r="A100" s="24"/>
      <c r="B100" s="42"/>
      <c r="C100" s="24"/>
      <c r="D100" s="24"/>
      <c r="E100" s="24"/>
      <c r="F100" s="24"/>
      <c r="G100" s="24"/>
      <c r="H100" s="24"/>
    </row>
    <row r="101" spans="1:8" s="20" customFormat="1" ht="15.75" x14ac:dyDescent="0.25">
      <c r="A101" s="24"/>
      <c r="B101" s="42"/>
      <c r="C101" s="24"/>
      <c r="D101" s="24"/>
      <c r="E101" s="24"/>
      <c r="F101" s="24"/>
      <c r="G101" s="24"/>
      <c r="H101" s="24"/>
    </row>
    <row r="102" spans="1:8" s="20" customFormat="1" ht="15.75" x14ac:dyDescent="0.25">
      <c r="A102" s="24"/>
      <c r="B102" s="42"/>
      <c r="C102" s="24"/>
      <c r="D102" s="24"/>
      <c r="E102" s="24"/>
      <c r="F102" s="24"/>
      <c r="G102" s="24"/>
      <c r="H102" s="24"/>
    </row>
    <row r="103" spans="1:8" s="20" customFormat="1" ht="15.75" x14ac:dyDescent="0.25">
      <c r="A103" s="24"/>
      <c r="B103" s="42"/>
      <c r="C103" s="24"/>
      <c r="D103" s="24"/>
      <c r="E103" s="24"/>
      <c r="F103" s="24"/>
      <c r="G103" s="24"/>
      <c r="H103" s="24"/>
    </row>
    <row r="104" spans="1:8" s="20" customFormat="1" ht="15.75" x14ac:dyDescent="0.25">
      <c r="A104" s="24"/>
      <c r="B104" s="42"/>
      <c r="C104" s="24"/>
      <c r="D104" s="24"/>
      <c r="E104" s="24"/>
      <c r="F104" s="24"/>
      <c r="G104" s="24"/>
      <c r="H104" s="24"/>
    </row>
    <row r="105" spans="1:8" s="20" customFormat="1" ht="15.75" x14ac:dyDescent="0.25">
      <c r="A105" s="24"/>
      <c r="B105" s="42"/>
      <c r="C105" s="24"/>
      <c r="D105" s="24"/>
      <c r="E105" s="24"/>
      <c r="F105" s="24"/>
      <c r="G105" s="24"/>
      <c r="H105" s="24"/>
    </row>
    <row r="106" spans="1:8" s="20" customFormat="1" ht="15.75" x14ac:dyDescent="0.25">
      <c r="A106" s="24"/>
      <c r="B106" s="42"/>
      <c r="C106" s="24"/>
      <c r="D106" s="24"/>
      <c r="E106" s="24"/>
      <c r="F106" s="24"/>
      <c r="G106" s="24"/>
      <c r="H106" s="24"/>
    </row>
    <row r="107" spans="1:8" s="20" customFormat="1" ht="15.75" x14ac:dyDescent="0.25">
      <c r="A107" s="24"/>
      <c r="B107" s="42"/>
      <c r="C107" s="24"/>
      <c r="D107" s="24"/>
      <c r="E107" s="24"/>
      <c r="F107" s="24"/>
      <c r="G107" s="24"/>
      <c r="H107" s="24"/>
    </row>
    <row r="108" spans="1:8" s="20" customFormat="1" ht="15.75" x14ac:dyDescent="0.25">
      <c r="A108" s="24"/>
      <c r="B108" s="42"/>
      <c r="C108" s="24"/>
      <c r="D108" s="24"/>
      <c r="E108" s="24"/>
      <c r="F108" s="24"/>
      <c r="G108" s="24"/>
      <c r="H108" s="24"/>
    </row>
    <row r="109" spans="1:8" s="20" customFormat="1" ht="15.75" x14ac:dyDescent="0.25">
      <c r="A109" s="24"/>
      <c r="B109" s="42"/>
      <c r="C109" s="24"/>
      <c r="D109" s="24"/>
      <c r="E109" s="24"/>
      <c r="F109" s="24"/>
      <c r="G109" s="24"/>
      <c r="H109" s="24"/>
    </row>
    <row r="110" spans="1:8" s="20" customFormat="1" ht="15.75" x14ac:dyDescent="0.25">
      <c r="A110" s="24"/>
      <c r="B110" s="42"/>
      <c r="C110" s="24"/>
      <c r="D110" s="24"/>
      <c r="E110" s="24"/>
      <c r="F110" s="24"/>
      <c r="G110" s="24"/>
      <c r="H110" s="24"/>
    </row>
    <row r="111" spans="1:8" s="20" customFormat="1" ht="15.75" x14ac:dyDescent="0.25">
      <c r="A111" s="24"/>
      <c r="B111" s="42"/>
      <c r="C111" s="24"/>
      <c r="D111" s="24"/>
      <c r="E111" s="24"/>
      <c r="F111" s="24"/>
      <c r="G111" s="24"/>
      <c r="H111" s="24"/>
    </row>
    <row r="112" spans="1:8" s="20" customFormat="1" ht="15.75" x14ac:dyDescent="0.25">
      <c r="A112" s="24"/>
      <c r="B112" s="42"/>
      <c r="C112" s="24"/>
      <c r="D112" s="24"/>
      <c r="E112" s="24"/>
      <c r="F112" s="24"/>
      <c r="G112" s="24"/>
      <c r="H112" s="24"/>
    </row>
    <row r="113" spans="1:8" s="20" customFormat="1" ht="15.75" x14ac:dyDescent="0.25">
      <c r="A113" s="24"/>
      <c r="B113" s="42"/>
      <c r="C113" s="24"/>
      <c r="D113" s="24"/>
      <c r="E113" s="24"/>
      <c r="F113" s="24"/>
      <c r="G113" s="24"/>
      <c r="H113" s="24"/>
    </row>
    <row r="114" spans="1:8" s="20" customFormat="1" ht="15.75" x14ac:dyDescent="0.25">
      <c r="A114" s="24"/>
      <c r="B114" s="42"/>
      <c r="C114" s="24"/>
      <c r="D114" s="24"/>
      <c r="E114" s="24"/>
      <c r="F114" s="24"/>
      <c r="G114" s="24"/>
      <c r="H114" s="24"/>
    </row>
    <row r="115" spans="1:8" s="20" customFormat="1" ht="15.75" x14ac:dyDescent="0.25">
      <c r="A115" s="24"/>
      <c r="B115" s="42"/>
      <c r="C115" s="24"/>
      <c r="D115" s="24"/>
      <c r="E115" s="24"/>
      <c r="F115" s="24"/>
      <c r="G115" s="24"/>
      <c r="H115" s="24"/>
    </row>
    <row r="116" spans="1:8" s="20" customFormat="1" ht="15.75" x14ac:dyDescent="0.25">
      <c r="A116" s="24"/>
      <c r="B116" s="42"/>
      <c r="C116" s="24"/>
      <c r="D116" s="24"/>
      <c r="E116" s="24"/>
      <c r="F116" s="24"/>
      <c r="G116" s="24"/>
      <c r="H116" s="24"/>
    </row>
    <row r="117" spans="1:8" s="20" customFormat="1" ht="15.75" x14ac:dyDescent="0.25">
      <c r="A117" s="24"/>
      <c r="B117" s="42"/>
      <c r="C117" s="24"/>
      <c r="D117" s="24"/>
      <c r="E117" s="24"/>
      <c r="F117" s="24"/>
      <c r="G117" s="24"/>
      <c r="H117" s="24"/>
    </row>
    <row r="118" spans="1:8" s="20" customFormat="1" ht="15.75" x14ac:dyDescent="0.25">
      <c r="A118" s="24"/>
      <c r="B118" s="42"/>
      <c r="C118" s="24"/>
      <c r="D118" s="24"/>
      <c r="E118" s="24"/>
      <c r="F118" s="24"/>
      <c r="G118" s="24"/>
      <c r="H118" s="24"/>
    </row>
    <row r="119" spans="1:8" s="20" customFormat="1" ht="15.75" x14ac:dyDescent="0.25">
      <c r="A119" s="24"/>
      <c r="B119" s="42"/>
      <c r="C119" s="24"/>
      <c r="D119" s="24"/>
      <c r="E119" s="24"/>
      <c r="F119" s="24"/>
      <c r="G119" s="24"/>
      <c r="H119" s="24"/>
    </row>
    <row r="120" spans="1:8" s="20" customFormat="1" ht="15.75" x14ac:dyDescent="0.25">
      <c r="A120" s="24"/>
      <c r="B120" s="42"/>
      <c r="C120" s="24"/>
      <c r="D120" s="24"/>
      <c r="E120" s="24"/>
      <c r="F120" s="24"/>
      <c r="G120" s="24"/>
      <c r="H120" s="24"/>
    </row>
    <row r="121" spans="1:8" s="20" customFormat="1" ht="15.75" x14ac:dyDescent="0.25">
      <c r="A121" s="24"/>
      <c r="B121" s="42"/>
      <c r="C121" s="24"/>
      <c r="D121" s="24"/>
      <c r="E121" s="24"/>
      <c r="F121" s="24"/>
      <c r="G121" s="24"/>
      <c r="H121" s="24"/>
    </row>
    <row r="122" spans="1:8" s="20" customFormat="1" ht="15.75" x14ac:dyDescent="0.25">
      <c r="A122" s="24"/>
      <c r="B122" s="42"/>
      <c r="C122" s="24"/>
      <c r="D122" s="24"/>
      <c r="E122" s="24"/>
      <c r="F122" s="24"/>
      <c r="G122" s="24"/>
      <c r="H122" s="24"/>
    </row>
    <row r="123" spans="1:8" s="20" customFormat="1" ht="15.75" x14ac:dyDescent="0.25">
      <c r="A123" s="24"/>
      <c r="B123" s="42"/>
      <c r="C123" s="24"/>
      <c r="D123" s="24"/>
      <c r="E123" s="24"/>
      <c r="F123" s="24"/>
      <c r="G123" s="24"/>
      <c r="H123" s="24"/>
    </row>
    <row r="124" spans="1:8" s="20" customFormat="1" ht="15.75" x14ac:dyDescent="0.25">
      <c r="A124" s="24"/>
      <c r="B124" s="42"/>
      <c r="C124" s="24"/>
      <c r="D124" s="24"/>
      <c r="E124" s="24"/>
      <c r="F124" s="24"/>
      <c r="G124" s="24"/>
      <c r="H124" s="24"/>
    </row>
    <row r="125" spans="1:8" s="20" customFormat="1" ht="15.75" x14ac:dyDescent="0.25">
      <c r="A125" s="24"/>
      <c r="B125" s="42"/>
      <c r="C125" s="24"/>
      <c r="D125" s="24"/>
      <c r="E125" s="24"/>
      <c r="F125" s="24"/>
      <c r="G125" s="24"/>
      <c r="H125" s="24"/>
    </row>
    <row r="126" spans="1:8" s="20" customFormat="1" ht="15.75" x14ac:dyDescent="0.25">
      <c r="A126" s="24"/>
      <c r="B126" s="42"/>
      <c r="C126" s="24"/>
      <c r="D126" s="24"/>
      <c r="E126" s="24"/>
      <c r="F126" s="24"/>
      <c r="G126" s="24"/>
      <c r="H126" s="24"/>
    </row>
    <row r="127" spans="1:8" s="20" customFormat="1" ht="15.75" x14ac:dyDescent="0.25">
      <c r="A127" s="24"/>
      <c r="B127" s="42"/>
      <c r="C127" s="24"/>
      <c r="D127" s="24"/>
      <c r="E127" s="24"/>
      <c r="F127" s="24"/>
      <c r="G127" s="24"/>
      <c r="H127" s="24"/>
    </row>
    <row r="128" spans="1:8" s="20" customFormat="1" ht="15.75" x14ac:dyDescent="0.25">
      <c r="A128" s="24"/>
      <c r="B128" s="42"/>
      <c r="C128" s="24"/>
      <c r="D128" s="24"/>
      <c r="E128" s="24"/>
      <c r="F128" s="24"/>
      <c r="G128" s="24"/>
      <c r="H128" s="24"/>
    </row>
    <row r="129" spans="1:8" s="20" customFormat="1" ht="15.75" x14ac:dyDescent="0.25">
      <c r="A129" s="24"/>
      <c r="B129" s="42"/>
      <c r="C129" s="24"/>
      <c r="D129" s="24"/>
      <c r="E129" s="24"/>
      <c r="F129" s="24"/>
      <c r="G129" s="24"/>
      <c r="H129" s="24"/>
    </row>
    <row r="130" spans="1:8" s="20" customFormat="1" ht="15.75" x14ac:dyDescent="0.25">
      <c r="A130" s="24"/>
      <c r="B130" s="42"/>
      <c r="C130" s="24"/>
      <c r="D130" s="24"/>
      <c r="E130" s="24"/>
      <c r="F130" s="24"/>
      <c r="G130" s="24"/>
      <c r="H130" s="24"/>
    </row>
    <row r="131" spans="1:8" s="20" customFormat="1" ht="15.75" x14ac:dyDescent="0.25">
      <c r="A131" s="24"/>
      <c r="B131" s="42"/>
      <c r="C131" s="24"/>
      <c r="D131" s="24"/>
      <c r="E131" s="24"/>
      <c r="F131" s="24"/>
      <c r="G131" s="24"/>
      <c r="H131" s="24"/>
    </row>
    <row r="132" spans="1:8" s="20" customFormat="1" ht="15.75" x14ac:dyDescent="0.25">
      <c r="A132" s="24"/>
      <c r="B132" s="42"/>
      <c r="C132" s="24"/>
      <c r="D132" s="24"/>
      <c r="E132" s="24"/>
      <c r="F132" s="24"/>
      <c r="G132" s="24"/>
      <c r="H132" s="24"/>
    </row>
    <row r="133" spans="1:8" s="20" customFormat="1" ht="15.75" x14ac:dyDescent="0.25">
      <c r="A133" s="24"/>
      <c r="B133" s="42"/>
      <c r="C133" s="24"/>
      <c r="D133" s="24"/>
      <c r="E133" s="24"/>
      <c r="F133" s="24"/>
      <c r="G133" s="24"/>
      <c r="H133" s="24"/>
    </row>
    <row r="134" spans="1:8" s="20" customFormat="1" ht="15.75" x14ac:dyDescent="0.25">
      <c r="A134" s="24"/>
      <c r="B134" s="42"/>
      <c r="C134" s="24"/>
      <c r="D134" s="24"/>
      <c r="E134" s="24"/>
      <c r="F134" s="24"/>
      <c r="G134" s="24"/>
      <c r="H134" s="24"/>
    </row>
    <row r="135" spans="1:8" s="20" customFormat="1" ht="15.75" x14ac:dyDescent="0.25">
      <c r="A135" s="24"/>
      <c r="B135" s="42"/>
      <c r="C135" s="24"/>
      <c r="D135" s="24"/>
      <c r="E135" s="24"/>
      <c r="F135" s="24"/>
      <c r="G135" s="24"/>
      <c r="H135" s="24"/>
    </row>
    <row r="136" spans="1:8" s="20" customFormat="1" ht="15.75" x14ac:dyDescent="0.25">
      <c r="A136" s="24"/>
      <c r="B136" s="42"/>
      <c r="C136" s="24"/>
      <c r="D136" s="24"/>
      <c r="E136" s="24"/>
      <c r="F136" s="24"/>
      <c r="G136" s="24"/>
      <c r="H136" s="24"/>
    </row>
    <row r="137" spans="1:8" s="20" customFormat="1" ht="15.75" x14ac:dyDescent="0.25">
      <c r="A137" s="24"/>
      <c r="B137" s="42"/>
      <c r="C137" s="24"/>
      <c r="D137" s="24"/>
      <c r="E137" s="24"/>
      <c r="F137" s="24"/>
      <c r="G137" s="24"/>
      <c r="H137" s="24"/>
    </row>
    <row r="138" spans="1:8" s="20" customFormat="1" ht="15.75" x14ac:dyDescent="0.25">
      <c r="A138" s="24"/>
      <c r="B138" s="42"/>
      <c r="C138" s="24"/>
      <c r="D138" s="24"/>
      <c r="E138" s="24"/>
      <c r="F138" s="24"/>
      <c r="G138" s="24"/>
      <c r="H138" s="24"/>
    </row>
    <row r="139" spans="1:8" s="20" customFormat="1" ht="15.75" x14ac:dyDescent="0.25">
      <c r="A139" s="24"/>
      <c r="B139" s="42"/>
      <c r="C139" s="24"/>
      <c r="D139" s="24"/>
      <c r="E139" s="24"/>
      <c r="F139" s="24"/>
      <c r="G139" s="24"/>
      <c r="H139" s="24"/>
    </row>
    <row r="140" spans="1:8" s="20" customFormat="1" ht="15.75" x14ac:dyDescent="0.25">
      <c r="A140" s="24"/>
      <c r="B140" s="42"/>
      <c r="C140" s="24"/>
      <c r="D140" s="24"/>
      <c r="E140" s="24"/>
      <c r="F140" s="24"/>
      <c r="G140" s="24"/>
      <c r="H140" s="24"/>
    </row>
    <row r="141" spans="1:8" s="20" customFormat="1" ht="15.75" x14ac:dyDescent="0.25">
      <c r="A141" s="24"/>
      <c r="B141" s="42"/>
      <c r="C141" s="24"/>
      <c r="D141" s="24"/>
      <c r="E141" s="24"/>
      <c r="F141" s="24"/>
      <c r="G141" s="24"/>
      <c r="H141" s="24"/>
    </row>
    <row r="142" spans="1:8" s="20" customFormat="1" ht="15.75" x14ac:dyDescent="0.25">
      <c r="A142" s="24"/>
      <c r="B142" s="42"/>
      <c r="C142" s="24"/>
      <c r="D142" s="24"/>
      <c r="E142" s="24"/>
      <c r="F142" s="24"/>
      <c r="G142" s="24"/>
      <c r="H142" s="24"/>
    </row>
    <row r="143" spans="1:8" s="20" customFormat="1" ht="15.75" x14ac:dyDescent="0.25">
      <c r="A143" s="24"/>
      <c r="B143" s="42"/>
      <c r="C143" s="24"/>
      <c r="D143" s="24"/>
      <c r="E143" s="24"/>
      <c r="F143" s="24"/>
      <c r="G143" s="24"/>
      <c r="H143" s="24"/>
    </row>
    <row r="144" spans="1:8" s="20" customFormat="1" ht="15.75" x14ac:dyDescent="0.25">
      <c r="A144" s="24"/>
      <c r="B144" s="42"/>
      <c r="C144" s="24"/>
      <c r="D144" s="24"/>
      <c r="E144" s="24"/>
      <c r="F144" s="24"/>
      <c r="G144" s="24"/>
      <c r="H144" s="24"/>
    </row>
    <row r="145" spans="1:9" s="26" customFormat="1" ht="15.75" x14ac:dyDescent="0.25">
      <c r="A145" s="24"/>
      <c r="B145" s="42"/>
      <c r="C145" s="24"/>
      <c r="D145" s="24"/>
      <c r="E145" s="24"/>
      <c r="F145" s="24"/>
      <c r="G145" s="24"/>
      <c r="H145" s="24"/>
      <c r="I145" s="25"/>
    </row>
    <row r="146" spans="1:9" s="20" customFormat="1" ht="15.75" x14ac:dyDescent="0.25">
      <c r="A146" s="24"/>
      <c r="B146" s="42"/>
      <c r="C146" s="24"/>
      <c r="D146" s="24"/>
      <c r="E146" s="24"/>
      <c r="F146" s="24"/>
      <c r="G146" s="24"/>
      <c r="H146" s="24"/>
    </row>
    <row r="147" spans="1:9" x14ac:dyDescent="0.25">
      <c r="A147" s="24"/>
      <c r="B147" s="42"/>
      <c r="C147" s="24"/>
      <c r="D147" s="24"/>
      <c r="E147" s="24"/>
      <c r="F147" s="24"/>
      <c r="G147" s="24"/>
      <c r="H147" s="24"/>
    </row>
  </sheetData>
  <mergeCells count="3">
    <mergeCell ref="B1:I1"/>
    <mergeCell ref="B2:I2"/>
    <mergeCell ref="B3:I3"/>
  </mergeCells>
  <printOptions headings="1"/>
  <pageMargins left="0.7" right="0.7" top="0.75" bottom="0.75" header="0.3" footer="0.3"/>
  <pageSetup paperSize="5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48"/>
  <sheetViews>
    <sheetView topLeftCell="B37" zoomScaleNormal="100" workbookViewId="0">
      <selection activeCell="D62" sqref="D62"/>
    </sheetView>
  </sheetViews>
  <sheetFormatPr defaultRowHeight="15" x14ac:dyDescent="0.25"/>
  <cols>
    <col min="1" max="1" width="13.85546875" style="18" hidden="1" customWidth="1"/>
    <col min="2" max="2" width="14.85546875" style="19" customWidth="1"/>
    <col min="3" max="3" width="97" style="19" customWidth="1"/>
    <col min="4" max="4" width="13.42578125" style="19" customWidth="1"/>
    <col min="5" max="5" width="14.85546875" style="19" customWidth="1"/>
    <col min="6" max="6" width="12.28515625" style="19" customWidth="1"/>
    <col min="7" max="7" width="20.140625" style="19" bestFit="1" customWidth="1"/>
    <col min="8" max="8" width="20.7109375" style="18" customWidth="1"/>
    <col min="9" max="9" width="50.42578125" style="18" customWidth="1"/>
    <col min="10" max="16384" width="9.140625" style="18"/>
  </cols>
  <sheetData>
    <row r="1" spans="1:9" s="17" customFormat="1" ht="26.25" x14ac:dyDescent="0.4">
      <c r="B1" s="55" t="s">
        <v>1086</v>
      </c>
      <c r="C1" s="55"/>
      <c r="D1" s="55"/>
      <c r="E1" s="55"/>
      <c r="F1" s="55"/>
      <c r="G1" s="55"/>
      <c r="H1" s="55"/>
      <c r="I1" s="55"/>
    </row>
    <row r="2" spans="1:9" s="17" customFormat="1" ht="26.25" x14ac:dyDescent="0.4">
      <c r="B2" s="55" t="s">
        <v>1082</v>
      </c>
      <c r="C2" s="55"/>
      <c r="D2" s="55"/>
      <c r="E2" s="55"/>
      <c r="F2" s="55"/>
      <c r="G2" s="55"/>
      <c r="H2" s="55"/>
      <c r="I2" s="55"/>
    </row>
    <row r="3" spans="1:9" ht="26.25" x14ac:dyDescent="0.4">
      <c r="B3" s="55" t="s">
        <v>1100</v>
      </c>
      <c r="C3" s="55"/>
      <c r="D3" s="55"/>
      <c r="E3" s="55"/>
      <c r="F3" s="55"/>
      <c r="G3" s="55"/>
      <c r="H3" s="55"/>
      <c r="I3" s="55"/>
    </row>
    <row r="5" spans="1:9" s="20" customFormat="1" ht="15.75" x14ac:dyDescent="0.25">
      <c r="A5" s="20" t="s">
        <v>1074</v>
      </c>
      <c r="B5" s="21" t="s">
        <v>1037</v>
      </c>
      <c r="C5" s="22"/>
      <c r="D5" s="22"/>
      <c r="E5" s="22"/>
      <c r="F5" s="22"/>
      <c r="G5" s="22"/>
    </row>
    <row r="6" spans="1:9" s="20" customFormat="1" ht="15.75" x14ac:dyDescent="0.25">
      <c r="B6" s="22"/>
      <c r="C6" s="22"/>
      <c r="D6" s="22" t="s">
        <v>1083</v>
      </c>
      <c r="E6" s="22" t="s">
        <v>1083</v>
      </c>
      <c r="F6" s="22"/>
      <c r="G6" s="22"/>
    </row>
    <row r="7" spans="1:9" s="39" customFormat="1" ht="94.5" x14ac:dyDescent="0.25">
      <c r="A7" s="39" t="s">
        <v>1076</v>
      </c>
      <c r="C7" s="35" t="s">
        <v>1075</v>
      </c>
      <c r="D7" s="33" t="s">
        <v>1111</v>
      </c>
      <c r="E7" s="34" t="s">
        <v>1092</v>
      </c>
      <c r="F7" s="47" t="s">
        <v>1090</v>
      </c>
      <c r="G7" s="48" t="s">
        <v>1093</v>
      </c>
      <c r="H7" s="34" t="s">
        <v>1094</v>
      </c>
      <c r="I7" s="27" t="s">
        <v>1084</v>
      </c>
    </row>
    <row r="8" spans="1:9" s="20" customFormat="1" ht="15.75" x14ac:dyDescent="0.25">
      <c r="A8" s="20">
        <v>1</v>
      </c>
      <c r="C8" s="14"/>
      <c r="D8" s="31"/>
      <c r="E8" s="15"/>
      <c r="F8" s="16"/>
      <c r="G8" s="15"/>
      <c r="H8" s="15"/>
      <c r="I8" s="14" t="s">
        <v>1101</v>
      </c>
    </row>
    <row r="9" spans="1:9" s="20" customFormat="1" ht="15.75" x14ac:dyDescent="0.25">
      <c r="A9" s="26"/>
      <c r="B9" s="26" t="s">
        <v>177</v>
      </c>
      <c r="C9" s="14"/>
      <c r="D9" s="31"/>
      <c r="E9" s="15"/>
      <c r="F9" s="16"/>
      <c r="G9" s="15"/>
      <c r="H9" s="15"/>
      <c r="I9" s="14" t="s">
        <v>1103</v>
      </c>
    </row>
    <row r="10" spans="1:9" s="20" customFormat="1" ht="15.75" x14ac:dyDescent="0.25">
      <c r="A10" s="26"/>
      <c r="B10" s="26"/>
      <c r="C10" s="14" t="s">
        <v>78</v>
      </c>
      <c r="D10" s="31">
        <v>550275</v>
      </c>
      <c r="E10" s="15">
        <v>0</v>
      </c>
      <c r="F10" s="16">
        <v>0</v>
      </c>
      <c r="G10" s="15">
        <v>-550275</v>
      </c>
      <c r="H10" s="15">
        <v>0</v>
      </c>
      <c r="I10" s="14" t="s">
        <v>1099</v>
      </c>
    </row>
    <row r="11" spans="1:9" s="20" customFormat="1" ht="15.75" x14ac:dyDescent="0.25">
      <c r="A11" s="26"/>
      <c r="B11" s="26"/>
      <c r="C11" s="14" t="s">
        <v>79</v>
      </c>
      <c r="D11" s="31">
        <v>0</v>
      </c>
      <c r="E11" s="15">
        <v>0</v>
      </c>
      <c r="F11" s="16">
        <v>0</v>
      </c>
      <c r="G11" s="15">
        <v>0</v>
      </c>
      <c r="H11" s="15"/>
      <c r="I11" s="14"/>
    </row>
    <row r="12" spans="1:9" s="20" customFormat="1" ht="15.75" x14ac:dyDescent="0.25">
      <c r="A12" s="26"/>
      <c r="B12" s="26"/>
      <c r="C12" s="14" t="s">
        <v>80</v>
      </c>
      <c r="D12" s="31">
        <v>0</v>
      </c>
      <c r="E12" s="15">
        <v>0</v>
      </c>
      <c r="F12" s="16">
        <v>0</v>
      </c>
      <c r="G12" s="15">
        <v>0</v>
      </c>
      <c r="H12" s="15"/>
      <c r="I12" s="14"/>
    </row>
    <row r="13" spans="1:9" s="20" customFormat="1" ht="15.75" x14ac:dyDescent="0.25">
      <c r="A13" s="26"/>
      <c r="B13" s="26"/>
      <c r="C13" s="14" t="s">
        <v>81</v>
      </c>
      <c r="D13" s="31">
        <v>0</v>
      </c>
      <c r="E13" s="15">
        <v>0</v>
      </c>
      <c r="F13" s="16">
        <v>0</v>
      </c>
      <c r="G13" s="15">
        <v>0</v>
      </c>
      <c r="H13" s="15"/>
      <c r="I13" s="14"/>
    </row>
    <row r="14" spans="1:9" s="20" customFormat="1" ht="15.75" x14ac:dyDescent="0.25">
      <c r="A14" s="26"/>
      <c r="B14" s="26"/>
      <c r="C14" s="14" t="s">
        <v>82</v>
      </c>
      <c r="D14" s="31">
        <v>0</v>
      </c>
      <c r="E14" s="15">
        <v>0</v>
      </c>
      <c r="F14" s="16">
        <v>0</v>
      </c>
      <c r="G14" s="15">
        <v>0</v>
      </c>
      <c r="H14" s="15"/>
      <c r="I14" s="14"/>
    </row>
    <row r="15" spans="1:9" s="20" customFormat="1" ht="15.75" x14ac:dyDescent="0.25">
      <c r="A15" s="26"/>
      <c r="B15" s="26"/>
      <c r="C15" s="14" t="s">
        <v>83</v>
      </c>
      <c r="D15" s="31">
        <v>29458</v>
      </c>
      <c r="E15" s="15">
        <v>0</v>
      </c>
      <c r="F15" s="16">
        <v>0</v>
      </c>
      <c r="G15" s="15">
        <v>-29458</v>
      </c>
      <c r="H15" s="15">
        <v>0</v>
      </c>
      <c r="I15" s="14"/>
    </row>
    <row r="16" spans="1:9" s="20" customFormat="1" ht="15.75" x14ac:dyDescent="0.25">
      <c r="A16" s="26"/>
      <c r="B16" s="26"/>
      <c r="C16" s="14" t="s">
        <v>84</v>
      </c>
      <c r="D16" s="31">
        <v>5980</v>
      </c>
      <c r="E16" s="15">
        <v>5000</v>
      </c>
      <c r="F16" s="16">
        <v>0.83612040133779264</v>
      </c>
      <c r="G16" s="15">
        <v>-980</v>
      </c>
      <c r="H16" s="15">
        <v>5000</v>
      </c>
      <c r="I16" s="14"/>
    </row>
    <row r="17" spans="1:9" s="20" customFormat="1" ht="15.75" x14ac:dyDescent="0.25">
      <c r="A17" s="26"/>
      <c r="B17" s="26"/>
      <c r="C17" s="14" t="s">
        <v>85</v>
      </c>
      <c r="D17" s="31">
        <v>361273</v>
      </c>
      <c r="E17" s="15">
        <v>0</v>
      </c>
      <c r="F17" s="16">
        <v>0</v>
      </c>
      <c r="G17" s="15">
        <v>-361273</v>
      </c>
      <c r="H17" s="15">
        <v>0</v>
      </c>
      <c r="I17" s="14"/>
    </row>
    <row r="18" spans="1:9" s="20" customFormat="1" ht="15.75" x14ac:dyDescent="0.25">
      <c r="A18" s="26"/>
      <c r="B18" s="26"/>
      <c r="C18" s="14" t="s">
        <v>86</v>
      </c>
      <c r="D18" s="31">
        <v>0</v>
      </c>
      <c r="E18" s="15">
        <v>0</v>
      </c>
      <c r="F18" s="16">
        <v>0</v>
      </c>
      <c r="G18" s="15">
        <v>0</v>
      </c>
      <c r="H18" s="15"/>
      <c r="I18" s="14"/>
    </row>
    <row r="19" spans="1:9" s="20" customFormat="1" ht="15.75" x14ac:dyDescent="0.25">
      <c r="A19" s="26"/>
      <c r="B19" s="26"/>
      <c r="C19" s="14" t="s">
        <v>87</v>
      </c>
      <c r="D19" s="31">
        <v>0</v>
      </c>
      <c r="E19" s="15">
        <v>0</v>
      </c>
      <c r="F19" s="16">
        <v>0</v>
      </c>
      <c r="G19" s="15">
        <v>0</v>
      </c>
      <c r="H19" s="15"/>
      <c r="I19" s="14"/>
    </row>
    <row r="20" spans="1:9" s="20" customFormat="1" ht="15.75" x14ac:dyDescent="0.25">
      <c r="A20" s="26"/>
      <c r="B20" s="26"/>
      <c r="C20" s="14" t="s">
        <v>88</v>
      </c>
      <c r="D20" s="31">
        <v>45000</v>
      </c>
      <c r="E20" s="15">
        <v>0</v>
      </c>
      <c r="F20" s="16">
        <v>0</v>
      </c>
      <c r="G20" s="15">
        <v>-45000</v>
      </c>
      <c r="H20" s="15">
        <v>0</v>
      </c>
      <c r="I20" s="14"/>
    </row>
    <row r="21" spans="1:9" s="20" customFormat="1" ht="15.75" x14ac:dyDescent="0.25">
      <c r="A21" s="26"/>
      <c r="B21" s="26"/>
      <c r="C21" s="14" t="s">
        <v>89</v>
      </c>
      <c r="D21" s="31">
        <v>0</v>
      </c>
      <c r="E21" s="15">
        <v>0</v>
      </c>
      <c r="F21" s="16">
        <v>0</v>
      </c>
      <c r="G21" s="15">
        <v>0</v>
      </c>
      <c r="H21" s="15"/>
      <c r="I21" s="14"/>
    </row>
    <row r="22" spans="1:9" s="20" customFormat="1" ht="15.75" x14ac:dyDescent="0.25">
      <c r="A22" s="26"/>
      <c r="B22" s="26"/>
      <c r="C22" s="14" t="s">
        <v>90</v>
      </c>
      <c r="D22" s="31">
        <v>0</v>
      </c>
      <c r="E22" s="15">
        <v>0</v>
      </c>
      <c r="F22" s="16">
        <v>0</v>
      </c>
      <c r="G22" s="15">
        <v>0</v>
      </c>
      <c r="H22" s="15"/>
      <c r="I22" s="14"/>
    </row>
    <row r="23" spans="1:9" s="20" customFormat="1" ht="15.75" x14ac:dyDescent="0.25">
      <c r="A23" s="26"/>
      <c r="B23" s="26"/>
      <c r="C23" s="14" t="s">
        <v>91</v>
      </c>
      <c r="D23" s="31">
        <v>137000</v>
      </c>
      <c r="E23" s="15">
        <v>0</v>
      </c>
      <c r="F23" s="16">
        <v>0</v>
      </c>
      <c r="G23" s="15">
        <v>-137000</v>
      </c>
      <c r="H23" s="15">
        <v>0</v>
      </c>
      <c r="I23" s="14"/>
    </row>
    <row r="24" spans="1:9" s="20" customFormat="1" ht="15.75" x14ac:dyDescent="0.25">
      <c r="A24" s="26"/>
      <c r="B24" s="26"/>
      <c r="C24" s="14" t="s">
        <v>92</v>
      </c>
      <c r="D24" s="31">
        <v>0</v>
      </c>
      <c r="E24" s="15">
        <v>0</v>
      </c>
      <c r="F24" s="16">
        <v>0</v>
      </c>
      <c r="G24" s="15">
        <v>0</v>
      </c>
      <c r="H24" s="15"/>
      <c r="I24" s="14"/>
    </row>
    <row r="25" spans="1:9" s="20" customFormat="1" ht="15.75" x14ac:dyDescent="0.25">
      <c r="A25" s="26"/>
      <c r="B25" s="26"/>
      <c r="C25" s="14" t="s">
        <v>93</v>
      </c>
      <c r="D25" s="31">
        <v>0</v>
      </c>
      <c r="E25" s="15">
        <v>0</v>
      </c>
      <c r="F25" s="16">
        <v>0</v>
      </c>
      <c r="G25" s="15">
        <v>0</v>
      </c>
      <c r="H25" s="15"/>
      <c r="I25" s="14"/>
    </row>
    <row r="26" spans="1:9" s="20" customFormat="1" ht="15.75" x14ac:dyDescent="0.25">
      <c r="A26" s="26"/>
      <c r="B26" s="26"/>
      <c r="C26" s="14" t="s">
        <v>94</v>
      </c>
      <c r="D26" s="31">
        <v>60000</v>
      </c>
      <c r="E26" s="15">
        <v>0</v>
      </c>
      <c r="F26" s="16">
        <v>0</v>
      </c>
      <c r="G26" s="15">
        <v>-60000</v>
      </c>
      <c r="H26" s="15">
        <v>0</v>
      </c>
      <c r="I26" s="14"/>
    </row>
    <row r="27" spans="1:9" s="20" customFormat="1" ht="15.75" x14ac:dyDescent="0.25">
      <c r="A27" s="26"/>
      <c r="B27" s="26"/>
      <c r="C27" s="14" t="s">
        <v>95</v>
      </c>
      <c r="D27" s="31">
        <v>0</v>
      </c>
      <c r="E27" s="15">
        <v>0</v>
      </c>
      <c r="F27" s="16">
        <v>0</v>
      </c>
      <c r="G27" s="15">
        <v>0</v>
      </c>
      <c r="H27" s="15"/>
      <c r="I27" s="14"/>
    </row>
    <row r="28" spans="1:9" s="20" customFormat="1" ht="15.75" x14ac:dyDescent="0.25">
      <c r="A28" s="26"/>
      <c r="B28" s="26"/>
      <c r="C28" s="14" t="s">
        <v>96</v>
      </c>
      <c r="D28" s="31">
        <v>0</v>
      </c>
      <c r="E28" s="15">
        <v>0</v>
      </c>
      <c r="F28" s="16">
        <v>0</v>
      </c>
      <c r="G28" s="15">
        <v>0</v>
      </c>
      <c r="H28" s="15"/>
      <c r="I28" s="14"/>
    </row>
    <row r="29" spans="1:9" s="20" customFormat="1" ht="15.75" x14ac:dyDescent="0.25">
      <c r="A29" s="26"/>
      <c r="B29" s="26"/>
      <c r="C29" s="14" t="s">
        <v>97</v>
      </c>
      <c r="D29" s="31">
        <v>0</v>
      </c>
      <c r="E29" s="15">
        <v>0</v>
      </c>
      <c r="F29" s="16">
        <v>0</v>
      </c>
      <c r="G29" s="15">
        <v>0</v>
      </c>
      <c r="H29" s="15"/>
      <c r="I29" s="14"/>
    </row>
    <row r="30" spans="1:9" s="20" customFormat="1" ht="15.75" x14ac:dyDescent="0.25">
      <c r="A30" s="26"/>
      <c r="B30" s="26"/>
      <c r="C30" s="14" t="s">
        <v>98</v>
      </c>
      <c r="D30" s="31">
        <v>203049</v>
      </c>
      <c r="E30" s="15">
        <v>0</v>
      </c>
      <c r="F30" s="16">
        <v>0</v>
      </c>
      <c r="G30" s="15">
        <v>-203049</v>
      </c>
      <c r="H30" s="15">
        <v>0</v>
      </c>
      <c r="I30" s="14"/>
    </row>
    <row r="31" spans="1:9" s="20" customFormat="1" ht="15.75" x14ac:dyDescent="0.25">
      <c r="A31" s="26"/>
      <c r="B31" s="26"/>
      <c r="C31" s="14" t="s">
        <v>99</v>
      </c>
      <c r="D31" s="31">
        <v>0</v>
      </c>
      <c r="E31" s="15">
        <v>0</v>
      </c>
      <c r="F31" s="16">
        <v>0</v>
      </c>
      <c r="G31" s="15">
        <v>0</v>
      </c>
      <c r="H31" s="15"/>
      <c r="I31" s="14"/>
    </row>
    <row r="32" spans="1:9" s="20" customFormat="1" ht="15.75" x14ac:dyDescent="0.25">
      <c r="A32" s="26"/>
      <c r="B32" s="26"/>
      <c r="C32" s="14" t="s">
        <v>100</v>
      </c>
      <c r="D32" s="31">
        <v>0</v>
      </c>
      <c r="E32" s="15">
        <v>0</v>
      </c>
      <c r="F32" s="16">
        <v>0</v>
      </c>
      <c r="G32" s="15">
        <v>0</v>
      </c>
      <c r="H32" s="15"/>
      <c r="I32" s="14"/>
    </row>
    <row r="33" spans="1:9" s="20" customFormat="1" ht="15.75" x14ac:dyDescent="0.25">
      <c r="A33" s="26"/>
      <c r="B33" s="26"/>
      <c r="C33" s="14" t="s">
        <v>101</v>
      </c>
      <c r="D33" s="31">
        <v>0</v>
      </c>
      <c r="E33" s="15">
        <v>0</v>
      </c>
      <c r="F33" s="16">
        <v>0</v>
      </c>
      <c r="G33" s="15">
        <v>0</v>
      </c>
      <c r="H33" s="15"/>
      <c r="I33" s="14"/>
    </row>
    <row r="34" spans="1:9" s="20" customFormat="1" ht="15.75" x14ac:dyDescent="0.25">
      <c r="A34" s="26"/>
      <c r="B34" s="26"/>
      <c r="C34" s="14" t="s">
        <v>102</v>
      </c>
      <c r="D34" s="31">
        <v>0</v>
      </c>
      <c r="E34" s="15">
        <v>0</v>
      </c>
      <c r="F34" s="16">
        <v>0</v>
      </c>
      <c r="G34" s="15">
        <v>0</v>
      </c>
      <c r="H34" s="15"/>
      <c r="I34" s="14"/>
    </row>
    <row r="35" spans="1:9" s="20" customFormat="1" ht="15.75" x14ac:dyDescent="0.25">
      <c r="A35" s="26"/>
      <c r="B35" s="26"/>
      <c r="C35" s="14" t="s">
        <v>103</v>
      </c>
      <c r="D35" s="31">
        <v>111877</v>
      </c>
      <c r="E35" s="15">
        <v>0</v>
      </c>
      <c r="F35" s="16">
        <v>0</v>
      </c>
      <c r="G35" s="15">
        <v>-111877</v>
      </c>
      <c r="H35" s="15">
        <v>0</v>
      </c>
      <c r="I35" s="14"/>
    </row>
    <row r="36" spans="1:9" s="20" customFormat="1" ht="15.75" x14ac:dyDescent="0.25">
      <c r="A36" s="26"/>
      <c r="B36" s="26"/>
      <c r="C36" s="14" t="s">
        <v>104</v>
      </c>
      <c r="D36" s="31">
        <v>0</v>
      </c>
      <c r="E36" s="15">
        <v>0</v>
      </c>
      <c r="F36" s="16">
        <v>0</v>
      </c>
      <c r="G36" s="15">
        <v>0</v>
      </c>
      <c r="H36" s="15"/>
      <c r="I36" s="14"/>
    </row>
    <row r="37" spans="1:9" s="20" customFormat="1" ht="15.75" x14ac:dyDescent="0.25">
      <c r="A37" s="26"/>
      <c r="B37" s="26"/>
      <c r="C37" s="14" t="s">
        <v>105</v>
      </c>
      <c r="D37" s="31">
        <v>324775</v>
      </c>
      <c r="E37" s="15">
        <v>0</v>
      </c>
      <c r="F37" s="16">
        <v>0</v>
      </c>
      <c r="G37" s="15">
        <v>-324775</v>
      </c>
      <c r="H37" s="15">
        <v>0</v>
      </c>
      <c r="I37" s="14"/>
    </row>
    <row r="38" spans="1:9" s="20" customFormat="1" ht="15.75" x14ac:dyDescent="0.25">
      <c r="A38" s="26"/>
      <c r="B38" s="26"/>
      <c r="C38" s="14" t="s">
        <v>106</v>
      </c>
      <c r="D38" s="31">
        <v>283320</v>
      </c>
      <c r="E38" s="15">
        <v>0</v>
      </c>
      <c r="F38" s="16">
        <v>0</v>
      </c>
      <c r="G38" s="15">
        <v>-283320</v>
      </c>
      <c r="H38" s="15">
        <v>0</v>
      </c>
      <c r="I38" s="14"/>
    </row>
    <row r="39" spans="1:9" s="20" customFormat="1" ht="15.75" x14ac:dyDescent="0.25">
      <c r="A39" s="26"/>
      <c r="B39" s="26"/>
      <c r="C39" s="14" t="s">
        <v>107</v>
      </c>
      <c r="D39" s="31">
        <v>1219450</v>
      </c>
      <c r="E39" s="15">
        <v>0</v>
      </c>
      <c r="F39" s="16">
        <v>0</v>
      </c>
      <c r="G39" s="15">
        <v>-1219450</v>
      </c>
      <c r="H39" s="15">
        <v>0</v>
      </c>
      <c r="I39" s="14"/>
    </row>
    <row r="40" spans="1:9" s="20" customFormat="1" ht="15.75" x14ac:dyDescent="0.25">
      <c r="A40" s="26"/>
      <c r="B40" s="26"/>
      <c r="C40" s="14" t="s">
        <v>108</v>
      </c>
      <c r="D40" s="31">
        <v>0</v>
      </c>
      <c r="E40" s="15">
        <v>0</v>
      </c>
      <c r="F40" s="16">
        <v>0</v>
      </c>
      <c r="G40" s="15">
        <v>0</v>
      </c>
      <c r="H40" s="15"/>
      <c r="I40" s="14"/>
    </row>
    <row r="41" spans="1:9" s="20" customFormat="1" ht="15.75" x14ac:dyDescent="0.25">
      <c r="A41" s="26"/>
      <c r="B41" s="26"/>
      <c r="C41" s="14" t="s">
        <v>109</v>
      </c>
      <c r="D41" s="31">
        <v>306650</v>
      </c>
      <c r="E41" s="15">
        <v>0</v>
      </c>
      <c r="F41" s="16">
        <v>0</v>
      </c>
      <c r="G41" s="15">
        <v>-306650</v>
      </c>
      <c r="H41" s="15">
        <v>0</v>
      </c>
      <c r="I41" s="14"/>
    </row>
    <row r="42" spans="1:9" s="20" customFormat="1" ht="15.75" x14ac:dyDescent="0.25">
      <c r="A42" s="26"/>
      <c r="B42" s="26"/>
      <c r="C42" s="14" t="s">
        <v>110</v>
      </c>
      <c r="D42" s="31">
        <v>22500</v>
      </c>
      <c r="E42" s="15">
        <v>200</v>
      </c>
      <c r="F42" s="16">
        <v>8.8888888888888889E-3</v>
      </c>
      <c r="G42" s="15">
        <v>-22300</v>
      </c>
      <c r="H42" s="15">
        <v>200</v>
      </c>
      <c r="I42" s="14"/>
    </row>
    <row r="43" spans="1:9" s="20" customFormat="1" ht="15.75" x14ac:dyDescent="0.25">
      <c r="A43" s="26"/>
      <c r="B43" s="26"/>
      <c r="C43" s="14" t="s">
        <v>111</v>
      </c>
      <c r="D43" s="31">
        <v>117000</v>
      </c>
      <c r="E43" s="15">
        <v>0</v>
      </c>
      <c r="F43" s="16">
        <v>0</v>
      </c>
      <c r="G43" s="15">
        <v>-117000</v>
      </c>
      <c r="H43" s="15">
        <v>0</v>
      </c>
      <c r="I43" s="14"/>
    </row>
    <row r="44" spans="1:9" s="20" customFormat="1" ht="15.75" x14ac:dyDescent="0.25">
      <c r="A44" s="26"/>
      <c r="B44" s="26"/>
      <c r="C44" s="14" t="s">
        <v>112</v>
      </c>
      <c r="D44" s="31">
        <v>0</v>
      </c>
      <c r="E44" s="15">
        <v>0</v>
      </c>
      <c r="F44" s="16">
        <v>0</v>
      </c>
      <c r="G44" s="15">
        <v>0</v>
      </c>
      <c r="H44" s="15"/>
      <c r="I44" s="14"/>
    </row>
    <row r="45" spans="1:9" s="20" customFormat="1" ht="15.75" x14ac:dyDescent="0.25">
      <c r="A45" s="26"/>
      <c r="B45" s="26"/>
      <c r="C45" s="14" t="s">
        <v>113</v>
      </c>
      <c r="D45" s="31">
        <v>22000</v>
      </c>
      <c r="E45" s="15">
        <v>0</v>
      </c>
      <c r="F45" s="16">
        <v>0</v>
      </c>
      <c r="G45" s="15">
        <v>-22000</v>
      </c>
      <c r="H45" s="15">
        <v>0</v>
      </c>
      <c r="I45" s="14"/>
    </row>
    <row r="46" spans="1:9" s="20" customFormat="1" ht="15.75" x14ac:dyDescent="0.25">
      <c r="A46" s="26"/>
      <c r="B46" s="26"/>
      <c r="C46" s="14" t="s">
        <v>114</v>
      </c>
      <c r="D46" s="31">
        <v>35000</v>
      </c>
      <c r="E46" s="15">
        <v>0</v>
      </c>
      <c r="F46" s="16">
        <v>0</v>
      </c>
      <c r="G46" s="15">
        <v>-35000</v>
      </c>
      <c r="H46" s="15">
        <v>0</v>
      </c>
      <c r="I46" s="14"/>
    </row>
    <row r="47" spans="1:9" s="20" customFormat="1" ht="15.75" x14ac:dyDescent="0.25">
      <c r="A47" s="26"/>
      <c r="B47" s="26"/>
      <c r="C47" s="14" t="s">
        <v>115</v>
      </c>
      <c r="D47" s="31">
        <v>0</v>
      </c>
      <c r="E47" s="15">
        <v>0</v>
      </c>
      <c r="F47" s="16">
        <v>0</v>
      </c>
      <c r="G47" s="15">
        <v>0</v>
      </c>
      <c r="H47" s="15"/>
      <c r="I47" s="14"/>
    </row>
    <row r="48" spans="1:9" s="20" customFormat="1" ht="15.75" x14ac:dyDescent="0.25">
      <c r="A48" s="26"/>
      <c r="B48" s="26"/>
      <c r="C48" s="14" t="s">
        <v>116</v>
      </c>
      <c r="D48" s="31">
        <v>0</v>
      </c>
      <c r="E48" s="15">
        <v>0</v>
      </c>
      <c r="F48" s="16">
        <v>0</v>
      </c>
      <c r="G48" s="15">
        <v>0</v>
      </c>
      <c r="H48" s="15"/>
      <c r="I48" s="14"/>
    </row>
    <row r="49" spans="1:9" s="20" customFormat="1" ht="15.75" x14ac:dyDescent="0.25">
      <c r="A49" s="26"/>
      <c r="B49" s="26"/>
      <c r="C49" s="14" t="s">
        <v>117</v>
      </c>
      <c r="D49" s="31">
        <v>0</v>
      </c>
      <c r="E49" s="15">
        <v>0</v>
      </c>
      <c r="F49" s="16">
        <v>0</v>
      </c>
      <c r="G49" s="15">
        <v>0</v>
      </c>
      <c r="H49" s="15"/>
      <c r="I49" s="14"/>
    </row>
    <row r="50" spans="1:9" s="20" customFormat="1" ht="15.75" x14ac:dyDescent="0.25">
      <c r="A50" s="26"/>
      <c r="B50" s="26"/>
      <c r="C50" s="14" t="s">
        <v>118</v>
      </c>
      <c r="D50" s="31">
        <v>0</v>
      </c>
      <c r="E50" s="15">
        <v>0</v>
      </c>
      <c r="F50" s="16">
        <v>0</v>
      </c>
      <c r="G50" s="15">
        <v>0</v>
      </c>
      <c r="H50" s="15"/>
      <c r="I50" s="14"/>
    </row>
    <row r="51" spans="1:9" s="20" customFormat="1" ht="15.75" x14ac:dyDescent="0.25">
      <c r="A51" s="26"/>
      <c r="B51" s="26"/>
      <c r="C51" s="14" t="s">
        <v>119</v>
      </c>
      <c r="D51" s="31">
        <v>9145</v>
      </c>
      <c r="E51" s="15">
        <v>0</v>
      </c>
      <c r="F51" s="16">
        <v>0</v>
      </c>
      <c r="G51" s="15">
        <v>-9145</v>
      </c>
      <c r="H51" s="15">
        <v>0</v>
      </c>
      <c r="I51" s="14"/>
    </row>
    <row r="52" spans="1:9" s="20" customFormat="1" ht="15.75" x14ac:dyDescent="0.25">
      <c r="A52" s="26"/>
      <c r="B52" s="26"/>
      <c r="C52" s="14" t="s">
        <v>120</v>
      </c>
      <c r="D52" s="31">
        <v>0</v>
      </c>
      <c r="E52" s="15">
        <v>0</v>
      </c>
      <c r="F52" s="16">
        <v>0</v>
      </c>
      <c r="G52" s="15">
        <v>0</v>
      </c>
      <c r="H52" s="15"/>
      <c r="I52" s="14"/>
    </row>
    <row r="53" spans="1:9" s="20" customFormat="1" ht="15.75" x14ac:dyDescent="0.25">
      <c r="A53" s="26"/>
      <c r="B53" s="26"/>
      <c r="C53" s="14" t="s">
        <v>121</v>
      </c>
      <c r="D53" s="31">
        <v>0</v>
      </c>
      <c r="E53" s="15">
        <v>0</v>
      </c>
      <c r="F53" s="16">
        <v>0</v>
      </c>
      <c r="G53" s="15">
        <v>0</v>
      </c>
      <c r="H53" s="15"/>
      <c r="I53" s="14"/>
    </row>
    <row r="54" spans="1:9" s="20" customFormat="1" ht="15.75" x14ac:dyDescent="0.25">
      <c r="A54" s="26"/>
      <c r="B54" s="26"/>
      <c r="C54" s="14" t="s">
        <v>122</v>
      </c>
      <c r="D54" s="31">
        <v>0</v>
      </c>
      <c r="E54" s="15">
        <v>0</v>
      </c>
      <c r="F54" s="16">
        <v>0</v>
      </c>
      <c r="G54" s="15">
        <v>0</v>
      </c>
      <c r="H54" s="15"/>
      <c r="I54" s="14"/>
    </row>
    <row r="55" spans="1:9" s="20" customFormat="1" ht="15.75" x14ac:dyDescent="0.25">
      <c r="A55" s="26"/>
      <c r="B55" s="26"/>
      <c r="C55" s="14" t="s">
        <v>123</v>
      </c>
      <c r="D55" s="31">
        <v>100000</v>
      </c>
      <c r="E55" s="15">
        <v>0</v>
      </c>
      <c r="F55" s="16">
        <v>0</v>
      </c>
      <c r="G55" s="15">
        <v>-100000</v>
      </c>
      <c r="H55" s="15">
        <v>0</v>
      </c>
      <c r="I55" s="14"/>
    </row>
    <row r="56" spans="1:9" s="20" customFormat="1" ht="15.75" x14ac:dyDescent="0.25">
      <c r="A56" s="26"/>
      <c r="B56" s="26"/>
      <c r="C56" s="14" t="s">
        <v>124</v>
      </c>
      <c r="D56" s="31">
        <v>5316</v>
      </c>
      <c r="E56" s="15">
        <v>2351.27</v>
      </c>
      <c r="F56" s="16">
        <v>0.44230060195635817</v>
      </c>
      <c r="G56" s="15">
        <v>-2964.73</v>
      </c>
      <c r="H56" s="15">
        <v>2351.27</v>
      </c>
      <c r="I56" s="14"/>
    </row>
    <row r="57" spans="1:9" s="20" customFormat="1" ht="15.75" x14ac:dyDescent="0.25">
      <c r="A57" s="26"/>
      <c r="B57" s="26"/>
      <c r="C57" s="14" t="s">
        <v>125</v>
      </c>
      <c r="D57" s="31">
        <v>0</v>
      </c>
      <c r="E57" s="15">
        <v>0</v>
      </c>
      <c r="F57" s="16">
        <v>0</v>
      </c>
      <c r="G57" s="15">
        <v>0</v>
      </c>
      <c r="H57" s="15"/>
      <c r="I57" s="14"/>
    </row>
    <row r="58" spans="1:9" s="20" customFormat="1" ht="15.75" x14ac:dyDescent="0.25">
      <c r="A58" s="26"/>
      <c r="B58" s="40"/>
      <c r="C58" s="14" t="s">
        <v>126</v>
      </c>
      <c r="D58" s="31">
        <v>0</v>
      </c>
      <c r="E58" s="15">
        <v>0</v>
      </c>
      <c r="F58" s="16">
        <v>0</v>
      </c>
      <c r="G58" s="15">
        <v>0</v>
      </c>
      <c r="H58" s="15"/>
      <c r="I58" s="14"/>
    </row>
    <row r="59" spans="1:9" s="20" customFormat="1" ht="15.75" x14ac:dyDescent="0.25">
      <c r="A59" s="36"/>
      <c r="B59" s="26" t="s">
        <v>1078</v>
      </c>
      <c r="C59" s="14"/>
      <c r="D59" s="31">
        <v>3949068</v>
      </c>
      <c r="E59" s="15">
        <v>7551.27</v>
      </c>
      <c r="F59" s="16">
        <v>1.9121650981953212E-3</v>
      </c>
      <c r="G59" s="15">
        <v>-3941516.73</v>
      </c>
      <c r="H59" s="15">
        <v>7551.27</v>
      </c>
      <c r="I59" s="14"/>
    </row>
    <row r="60" spans="1:9" s="20" customFormat="1" ht="15.75" x14ac:dyDescent="0.25">
      <c r="A60" s="26" t="s">
        <v>1079</v>
      </c>
      <c r="B60" s="26"/>
      <c r="C60" s="14"/>
      <c r="D60" s="31"/>
      <c r="E60" s="15"/>
      <c r="F60" s="16"/>
      <c r="G60" s="15"/>
      <c r="H60" s="15"/>
      <c r="I60" s="14"/>
    </row>
    <row r="61" spans="1:9" s="20" customFormat="1" ht="15.75" x14ac:dyDescent="0.25">
      <c r="A61" s="26">
        <v>2</v>
      </c>
      <c r="B61" s="26"/>
      <c r="C61" s="14"/>
      <c r="D61" s="31"/>
      <c r="E61" s="15"/>
      <c r="F61" s="16"/>
      <c r="G61" s="15"/>
      <c r="H61" s="15"/>
      <c r="I61" s="14"/>
    </row>
    <row r="62" spans="1:9" s="20" customFormat="1" ht="78.75" x14ac:dyDescent="0.25">
      <c r="A62" s="26"/>
      <c r="B62" s="26" t="s">
        <v>196</v>
      </c>
      <c r="C62" s="14"/>
      <c r="D62" s="33" t="s">
        <v>1111</v>
      </c>
      <c r="E62" s="33" t="s">
        <v>1095</v>
      </c>
      <c r="F62" s="50" t="s">
        <v>1091</v>
      </c>
      <c r="G62" s="33" t="s">
        <v>1096</v>
      </c>
      <c r="H62" s="34" t="s">
        <v>1097</v>
      </c>
      <c r="I62" s="14"/>
    </row>
    <row r="63" spans="1:9" s="20" customFormat="1" ht="15.75" x14ac:dyDescent="0.25">
      <c r="A63" s="26"/>
      <c r="B63" s="26"/>
      <c r="C63" s="14" t="s">
        <v>78</v>
      </c>
      <c r="D63" s="31">
        <v>713965</v>
      </c>
      <c r="E63" s="15">
        <v>126810.80999999998</v>
      </c>
      <c r="F63" s="16">
        <v>0.17761488308250403</v>
      </c>
      <c r="G63" s="15">
        <v>-587154.19000000006</v>
      </c>
      <c r="H63" s="15">
        <v>126810.80999999998</v>
      </c>
      <c r="I63" s="14" t="s">
        <v>1098</v>
      </c>
    </row>
    <row r="64" spans="1:9" s="20" customFormat="1" ht="15.75" x14ac:dyDescent="0.25">
      <c r="A64" s="26"/>
      <c r="B64" s="26"/>
      <c r="C64" s="14" t="s">
        <v>79</v>
      </c>
      <c r="D64" s="31">
        <v>0</v>
      </c>
      <c r="E64" s="15">
        <v>0</v>
      </c>
      <c r="F64" s="16">
        <v>0</v>
      </c>
      <c r="G64" s="15">
        <v>0</v>
      </c>
      <c r="H64" s="15"/>
      <c r="I64" s="14"/>
    </row>
    <row r="65" spans="1:9" s="20" customFormat="1" ht="15.75" x14ac:dyDescent="0.25">
      <c r="A65" s="26"/>
      <c r="B65" s="26"/>
      <c r="C65" s="14" t="s">
        <v>80</v>
      </c>
      <c r="D65" s="31">
        <v>92331</v>
      </c>
      <c r="E65" s="15">
        <v>0</v>
      </c>
      <c r="F65" s="16">
        <v>0</v>
      </c>
      <c r="G65" s="15">
        <v>-92331</v>
      </c>
      <c r="H65" s="15">
        <v>0</v>
      </c>
      <c r="I65" s="14"/>
    </row>
    <row r="66" spans="1:9" s="20" customFormat="1" ht="15.75" x14ac:dyDescent="0.25">
      <c r="A66" s="26"/>
      <c r="B66" s="26"/>
      <c r="C66" s="14" t="s">
        <v>81</v>
      </c>
      <c r="D66" s="31">
        <v>0</v>
      </c>
      <c r="E66" s="15">
        <v>0</v>
      </c>
      <c r="F66" s="16">
        <v>0</v>
      </c>
      <c r="G66" s="15">
        <v>0</v>
      </c>
      <c r="H66" s="15"/>
      <c r="I66" s="14"/>
    </row>
    <row r="67" spans="1:9" s="20" customFormat="1" ht="15.75" x14ac:dyDescent="0.25">
      <c r="A67" s="26"/>
      <c r="B67" s="26"/>
      <c r="C67" s="14" t="s">
        <v>82</v>
      </c>
      <c r="D67" s="31">
        <v>0</v>
      </c>
      <c r="E67" s="15">
        <v>0</v>
      </c>
      <c r="F67" s="16">
        <v>0</v>
      </c>
      <c r="G67" s="15">
        <v>0</v>
      </c>
      <c r="H67" s="15"/>
      <c r="I67" s="14"/>
    </row>
    <row r="68" spans="1:9" s="20" customFormat="1" ht="15.75" x14ac:dyDescent="0.25">
      <c r="A68" s="26"/>
      <c r="B68" s="26"/>
      <c r="C68" s="14" t="s">
        <v>83</v>
      </c>
      <c r="D68" s="31">
        <v>29458</v>
      </c>
      <c r="E68" s="15">
        <v>0</v>
      </c>
      <c r="F68" s="16">
        <v>0</v>
      </c>
      <c r="G68" s="15">
        <v>-29458</v>
      </c>
      <c r="H68" s="15">
        <v>0</v>
      </c>
      <c r="I68" s="14"/>
    </row>
    <row r="69" spans="1:9" s="20" customFormat="1" ht="15.75" x14ac:dyDescent="0.25">
      <c r="A69" s="26"/>
      <c r="B69" s="26"/>
      <c r="C69" s="14" t="s">
        <v>84</v>
      </c>
      <c r="D69" s="31">
        <v>5980</v>
      </c>
      <c r="E69" s="15">
        <v>23.36</v>
      </c>
      <c r="F69" s="16">
        <v>3.9063545150501673E-3</v>
      </c>
      <c r="G69" s="15">
        <v>-5956.64</v>
      </c>
      <c r="H69" s="15">
        <v>23.36</v>
      </c>
      <c r="I69" s="14"/>
    </row>
    <row r="70" spans="1:9" s="20" customFormat="1" ht="15.75" x14ac:dyDescent="0.25">
      <c r="A70" s="26"/>
      <c r="B70" s="26"/>
      <c r="C70" s="14" t="s">
        <v>85</v>
      </c>
      <c r="D70" s="31">
        <v>361273</v>
      </c>
      <c r="E70" s="15">
        <v>248.81</v>
      </c>
      <c r="F70" s="16">
        <v>6.8870355659016863E-4</v>
      </c>
      <c r="G70" s="15">
        <v>-361024.19</v>
      </c>
      <c r="H70" s="15">
        <v>248.81</v>
      </c>
      <c r="I70" s="14"/>
    </row>
    <row r="71" spans="1:9" s="20" customFormat="1" ht="15.75" x14ac:dyDescent="0.25">
      <c r="A71" s="26"/>
      <c r="B71" s="26"/>
      <c r="C71" s="14" t="s">
        <v>86</v>
      </c>
      <c r="D71" s="31">
        <v>0</v>
      </c>
      <c r="E71" s="15">
        <v>0</v>
      </c>
      <c r="F71" s="16">
        <v>0</v>
      </c>
      <c r="G71" s="15">
        <v>0</v>
      </c>
      <c r="H71" s="15"/>
      <c r="I71" s="14"/>
    </row>
    <row r="72" spans="1:9" s="20" customFormat="1" ht="15.75" x14ac:dyDescent="0.25">
      <c r="A72" s="26"/>
      <c r="B72" s="26"/>
      <c r="C72" s="14" t="s">
        <v>87</v>
      </c>
      <c r="D72" s="31">
        <v>0</v>
      </c>
      <c r="E72" s="15">
        <v>0</v>
      </c>
      <c r="F72" s="16">
        <v>0</v>
      </c>
      <c r="G72" s="15">
        <v>0</v>
      </c>
      <c r="H72" s="15"/>
      <c r="I72" s="14"/>
    </row>
    <row r="73" spans="1:9" s="20" customFormat="1" ht="15.75" x14ac:dyDescent="0.25">
      <c r="A73" s="26"/>
      <c r="B73" s="26"/>
      <c r="C73" s="14" t="s">
        <v>88</v>
      </c>
      <c r="D73" s="31">
        <v>45000</v>
      </c>
      <c r="E73" s="15">
        <v>0</v>
      </c>
      <c r="F73" s="16">
        <v>0</v>
      </c>
      <c r="G73" s="15">
        <v>-45000</v>
      </c>
      <c r="H73" s="15">
        <v>0</v>
      </c>
      <c r="I73" s="14"/>
    </row>
    <row r="74" spans="1:9" s="20" customFormat="1" ht="15.75" x14ac:dyDescent="0.25">
      <c r="A74" s="26"/>
      <c r="B74" s="26"/>
      <c r="C74" s="14" t="s">
        <v>89</v>
      </c>
      <c r="D74" s="31">
        <v>0</v>
      </c>
      <c r="E74" s="15">
        <v>0</v>
      </c>
      <c r="F74" s="16">
        <v>0</v>
      </c>
      <c r="G74" s="15">
        <v>0</v>
      </c>
      <c r="H74" s="15"/>
      <c r="I74" s="14"/>
    </row>
    <row r="75" spans="1:9" s="20" customFormat="1" ht="15.75" x14ac:dyDescent="0.25">
      <c r="A75" s="26"/>
      <c r="B75" s="26"/>
      <c r="C75" s="14" t="s">
        <v>90</v>
      </c>
      <c r="D75" s="31">
        <v>0</v>
      </c>
      <c r="E75" s="15">
        <v>0</v>
      </c>
      <c r="F75" s="16">
        <v>0</v>
      </c>
      <c r="G75" s="15">
        <v>0</v>
      </c>
      <c r="H75" s="15"/>
      <c r="I75" s="14"/>
    </row>
    <row r="76" spans="1:9" s="20" customFormat="1" ht="15.75" x14ac:dyDescent="0.25">
      <c r="A76" s="26"/>
      <c r="B76" s="26"/>
      <c r="C76" s="14" t="s">
        <v>91</v>
      </c>
      <c r="D76" s="31">
        <v>137000</v>
      </c>
      <c r="E76" s="15">
        <v>0</v>
      </c>
      <c r="F76" s="16">
        <v>0</v>
      </c>
      <c r="G76" s="15">
        <v>-137000</v>
      </c>
      <c r="H76" s="15">
        <v>0</v>
      </c>
      <c r="I76" s="14"/>
    </row>
    <row r="77" spans="1:9" s="20" customFormat="1" ht="15.75" x14ac:dyDescent="0.25">
      <c r="A77" s="26"/>
      <c r="B77" s="26"/>
      <c r="C77" s="14" t="s">
        <v>92</v>
      </c>
      <c r="D77" s="31">
        <v>0</v>
      </c>
      <c r="E77" s="15">
        <v>0</v>
      </c>
      <c r="F77" s="16">
        <v>0</v>
      </c>
      <c r="G77" s="15">
        <v>0</v>
      </c>
      <c r="H77" s="15"/>
      <c r="I77" s="14"/>
    </row>
    <row r="78" spans="1:9" s="20" customFormat="1" ht="15.75" x14ac:dyDescent="0.25">
      <c r="A78" s="26"/>
      <c r="B78" s="26"/>
      <c r="C78" s="14" t="s">
        <v>93</v>
      </c>
      <c r="D78" s="31">
        <v>0</v>
      </c>
      <c r="E78" s="15">
        <v>0</v>
      </c>
      <c r="F78" s="16">
        <v>0</v>
      </c>
      <c r="G78" s="15">
        <v>0</v>
      </c>
      <c r="H78" s="15"/>
      <c r="I78" s="14"/>
    </row>
    <row r="79" spans="1:9" s="20" customFormat="1" ht="15.75" x14ac:dyDescent="0.25">
      <c r="A79" s="26"/>
      <c r="B79" s="26"/>
      <c r="C79" s="14" t="s">
        <v>94</v>
      </c>
      <c r="D79" s="31">
        <v>60000</v>
      </c>
      <c r="E79" s="15">
        <v>0</v>
      </c>
      <c r="F79" s="16">
        <v>0</v>
      </c>
      <c r="G79" s="15">
        <v>-60000</v>
      </c>
      <c r="H79" s="15">
        <v>0</v>
      </c>
      <c r="I79" s="14"/>
    </row>
    <row r="80" spans="1:9" s="20" customFormat="1" ht="15.75" x14ac:dyDescent="0.25">
      <c r="A80" s="26"/>
      <c r="B80" s="26"/>
      <c r="C80" s="14" t="s">
        <v>95</v>
      </c>
      <c r="D80" s="31">
        <v>0</v>
      </c>
      <c r="E80" s="15">
        <v>0</v>
      </c>
      <c r="F80" s="16">
        <v>0</v>
      </c>
      <c r="G80" s="15">
        <v>0</v>
      </c>
      <c r="H80" s="15"/>
      <c r="I80" s="14"/>
    </row>
    <row r="81" spans="1:9" s="20" customFormat="1" ht="15.75" x14ac:dyDescent="0.25">
      <c r="A81" s="26"/>
      <c r="B81" s="26"/>
      <c r="C81" s="14" t="s">
        <v>96</v>
      </c>
      <c r="D81" s="31">
        <v>0</v>
      </c>
      <c r="E81" s="15">
        <v>0</v>
      </c>
      <c r="F81" s="16">
        <v>0</v>
      </c>
      <c r="G81" s="15">
        <v>0</v>
      </c>
      <c r="H81" s="15"/>
      <c r="I81" s="14"/>
    </row>
    <row r="82" spans="1:9" s="20" customFormat="1" ht="15.75" x14ac:dyDescent="0.25">
      <c r="A82" s="26"/>
      <c r="B82" s="26"/>
      <c r="C82" s="14" t="s">
        <v>97</v>
      </c>
      <c r="D82" s="31">
        <v>0</v>
      </c>
      <c r="E82" s="15">
        <v>0</v>
      </c>
      <c r="F82" s="16">
        <v>0</v>
      </c>
      <c r="G82" s="15">
        <v>0</v>
      </c>
      <c r="H82" s="15"/>
      <c r="I82" s="14"/>
    </row>
    <row r="83" spans="1:9" s="20" customFormat="1" ht="15.75" x14ac:dyDescent="0.25">
      <c r="A83" s="26"/>
      <c r="B83" s="26"/>
      <c r="C83" s="14" t="s">
        <v>98</v>
      </c>
      <c r="D83" s="31">
        <v>203049</v>
      </c>
      <c r="E83" s="15">
        <v>0</v>
      </c>
      <c r="F83" s="16">
        <v>0</v>
      </c>
      <c r="G83" s="15">
        <v>-203049</v>
      </c>
      <c r="H83" s="15">
        <v>0</v>
      </c>
      <c r="I83" s="14"/>
    </row>
    <row r="84" spans="1:9" s="20" customFormat="1" ht="15.75" x14ac:dyDescent="0.25">
      <c r="A84" s="26"/>
      <c r="B84" s="26"/>
      <c r="C84" s="14" t="s">
        <v>99</v>
      </c>
      <c r="D84" s="31">
        <v>0</v>
      </c>
      <c r="E84" s="15">
        <v>0</v>
      </c>
      <c r="F84" s="16">
        <v>0</v>
      </c>
      <c r="G84" s="15">
        <v>0</v>
      </c>
      <c r="H84" s="15"/>
      <c r="I84" s="14"/>
    </row>
    <row r="85" spans="1:9" s="20" customFormat="1" ht="15.75" x14ac:dyDescent="0.25">
      <c r="A85" s="26"/>
      <c r="B85" s="26"/>
      <c r="C85" s="14" t="s">
        <v>100</v>
      </c>
      <c r="D85" s="31">
        <v>0</v>
      </c>
      <c r="E85" s="15">
        <v>0</v>
      </c>
      <c r="F85" s="16">
        <v>0</v>
      </c>
      <c r="G85" s="15">
        <v>0</v>
      </c>
      <c r="H85" s="15"/>
      <c r="I85" s="14"/>
    </row>
    <row r="86" spans="1:9" s="20" customFormat="1" ht="15.75" x14ac:dyDescent="0.25">
      <c r="A86" s="26"/>
      <c r="B86" s="26"/>
      <c r="C86" s="14" t="s">
        <v>101</v>
      </c>
      <c r="D86" s="31">
        <v>0</v>
      </c>
      <c r="E86" s="15">
        <v>0</v>
      </c>
      <c r="F86" s="16">
        <v>0</v>
      </c>
      <c r="G86" s="15">
        <v>0</v>
      </c>
      <c r="H86" s="15"/>
      <c r="I86" s="14"/>
    </row>
    <row r="87" spans="1:9" s="20" customFormat="1" ht="15.75" x14ac:dyDescent="0.25">
      <c r="A87" s="26"/>
      <c r="B87" s="26"/>
      <c r="C87" s="14" t="s">
        <v>102</v>
      </c>
      <c r="D87" s="31">
        <v>0</v>
      </c>
      <c r="E87" s="15">
        <v>0</v>
      </c>
      <c r="F87" s="16">
        <v>0</v>
      </c>
      <c r="G87" s="15">
        <v>0</v>
      </c>
      <c r="H87" s="15"/>
      <c r="I87" s="14"/>
    </row>
    <row r="88" spans="1:9" s="20" customFormat="1" ht="15.75" x14ac:dyDescent="0.25">
      <c r="A88" s="26"/>
      <c r="B88" s="26"/>
      <c r="C88" s="14" t="s">
        <v>103</v>
      </c>
      <c r="D88" s="31">
        <v>111877</v>
      </c>
      <c r="E88" s="15">
        <v>0</v>
      </c>
      <c r="F88" s="16">
        <v>0</v>
      </c>
      <c r="G88" s="15">
        <v>-111877</v>
      </c>
      <c r="H88" s="15">
        <v>0</v>
      </c>
      <c r="I88" s="14"/>
    </row>
    <row r="89" spans="1:9" s="20" customFormat="1" ht="15.75" x14ac:dyDescent="0.25">
      <c r="A89" s="26"/>
      <c r="B89" s="26"/>
      <c r="C89" s="14" t="s">
        <v>104</v>
      </c>
      <c r="D89" s="31">
        <v>0</v>
      </c>
      <c r="E89" s="15">
        <v>0</v>
      </c>
      <c r="F89" s="16">
        <v>0</v>
      </c>
      <c r="G89" s="15">
        <v>0</v>
      </c>
      <c r="H89" s="15"/>
      <c r="I89" s="14"/>
    </row>
    <row r="90" spans="1:9" s="20" customFormat="1" ht="15.75" x14ac:dyDescent="0.25">
      <c r="A90" s="26"/>
      <c r="B90" s="26"/>
      <c r="C90" s="14" t="s">
        <v>105</v>
      </c>
      <c r="D90" s="31">
        <v>324775</v>
      </c>
      <c r="E90" s="15">
        <v>0</v>
      </c>
      <c r="F90" s="16">
        <v>0</v>
      </c>
      <c r="G90" s="15">
        <v>-324775</v>
      </c>
      <c r="H90" s="15">
        <v>0</v>
      </c>
      <c r="I90" s="14"/>
    </row>
    <row r="91" spans="1:9" s="20" customFormat="1" ht="15.75" x14ac:dyDescent="0.25">
      <c r="A91" s="26"/>
      <c r="B91" s="26"/>
      <c r="C91" s="14" t="s">
        <v>106</v>
      </c>
      <c r="D91" s="31">
        <v>283320</v>
      </c>
      <c r="E91" s="15">
        <v>12500</v>
      </c>
      <c r="F91" s="16">
        <v>4.4119723281095584E-2</v>
      </c>
      <c r="G91" s="15">
        <v>-270820</v>
      </c>
      <c r="H91" s="15">
        <v>12500</v>
      </c>
      <c r="I91" s="14"/>
    </row>
    <row r="92" spans="1:9" s="20" customFormat="1" ht="15.75" x14ac:dyDescent="0.25">
      <c r="A92" s="26"/>
      <c r="B92" s="26"/>
      <c r="C92" s="14" t="s">
        <v>107</v>
      </c>
      <c r="D92" s="31">
        <v>1219450</v>
      </c>
      <c r="E92" s="15">
        <v>34525.339999999997</v>
      </c>
      <c r="F92" s="16">
        <v>2.8312222723358888E-2</v>
      </c>
      <c r="G92" s="15">
        <v>-1184924.6599999999</v>
      </c>
      <c r="H92" s="15">
        <v>34525.339999999997</v>
      </c>
      <c r="I92" s="14"/>
    </row>
    <row r="93" spans="1:9" s="20" customFormat="1" ht="15.75" x14ac:dyDescent="0.25">
      <c r="A93" s="26"/>
      <c r="B93" s="26"/>
      <c r="C93" s="14" t="s">
        <v>108</v>
      </c>
      <c r="D93" s="31">
        <v>0</v>
      </c>
      <c r="E93" s="15">
        <v>0</v>
      </c>
      <c r="F93" s="16">
        <v>0</v>
      </c>
      <c r="G93" s="15">
        <v>0</v>
      </c>
      <c r="H93" s="15"/>
      <c r="I93" s="14"/>
    </row>
    <row r="94" spans="1:9" s="20" customFormat="1" ht="15.75" x14ac:dyDescent="0.25">
      <c r="A94" s="26"/>
      <c r="B94" s="26"/>
      <c r="C94" s="14" t="s">
        <v>109</v>
      </c>
      <c r="D94" s="31">
        <v>306650</v>
      </c>
      <c r="E94" s="15">
        <v>0</v>
      </c>
      <c r="F94" s="16">
        <v>0</v>
      </c>
      <c r="G94" s="15">
        <v>-306650</v>
      </c>
      <c r="H94" s="15">
        <v>0</v>
      </c>
      <c r="I94" s="14"/>
    </row>
    <row r="95" spans="1:9" s="20" customFormat="1" ht="15.75" x14ac:dyDescent="0.25">
      <c r="A95" s="26"/>
      <c r="B95" s="26"/>
      <c r="C95" s="14" t="s">
        <v>110</v>
      </c>
      <c r="D95" s="31">
        <v>22500</v>
      </c>
      <c r="E95" s="15">
        <v>109.62</v>
      </c>
      <c r="F95" s="16">
        <v>4.8720000000000005E-3</v>
      </c>
      <c r="G95" s="15">
        <v>-22390.38</v>
      </c>
      <c r="H95" s="15">
        <v>109.62</v>
      </c>
      <c r="I95" s="14"/>
    </row>
    <row r="96" spans="1:9" s="20" customFormat="1" ht="15.75" x14ac:dyDescent="0.25">
      <c r="A96" s="26"/>
      <c r="B96" s="26"/>
      <c r="C96" s="14" t="s">
        <v>111</v>
      </c>
      <c r="D96" s="31">
        <v>117000</v>
      </c>
      <c r="E96" s="15">
        <v>0</v>
      </c>
      <c r="F96" s="16">
        <v>0</v>
      </c>
      <c r="G96" s="15">
        <v>-117000</v>
      </c>
      <c r="H96" s="15">
        <v>0</v>
      </c>
      <c r="I96" s="14"/>
    </row>
    <row r="97" spans="1:9" s="20" customFormat="1" ht="15.75" x14ac:dyDescent="0.25">
      <c r="A97" s="26"/>
      <c r="B97" s="26"/>
      <c r="C97" s="14" t="s">
        <v>112</v>
      </c>
      <c r="D97" s="31">
        <v>0</v>
      </c>
      <c r="E97" s="15">
        <v>0</v>
      </c>
      <c r="F97" s="16">
        <v>0</v>
      </c>
      <c r="G97" s="15">
        <v>0</v>
      </c>
      <c r="H97" s="15"/>
      <c r="I97" s="14"/>
    </row>
    <row r="98" spans="1:9" s="20" customFormat="1" ht="15.75" x14ac:dyDescent="0.25">
      <c r="A98" s="26"/>
      <c r="B98" s="26"/>
      <c r="C98" s="14" t="s">
        <v>113</v>
      </c>
      <c r="D98" s="31">
        <v>22000</v>
      </c>
      <c r="E98" s="15">
        <v>0</v>
      </c>
      <c r="F98" s="16">
        <v>0</v>
      </c>
      <c r="G98" s="15">
        <v>-22000</v>
      </c>
      <c r="H98" s="15">
        <v>0</v>
      </c>
      <c r="I98" s="14"/>
    </row>
    <row r="99" spans="1:9" s="20" customFormat="1" ht="15.75" x14ac:dyDescent="0.25">
      <c r="A99" s="26"/>
      <c r="B99" s="26"/>
      <c r="C99" s="14" t="s">
        <v>114</v>
      </c>
      <c r="D99" s="31">
        <v>35000</v>
      </c>
      <c r="E99" s="15">
        <v>0</v>
      </c>
      <c r="F99" s="16">
        <v>0</v>
      </c>
      <c r="G99" s="15">
        <v>-35000</v>
      </c>
      <c r="H99" s="15">
        <v>0</v>
      </c>
      <c r="I99" s="14"/>
    </row>
    <row r="100" spans="1:9" s="20" customFormat="1" ht="15.75" x14ac:dyDescent="0.25">
      <c r="A100" s="26"/>
      <c r="B100" s="26"/>
      <c r="C100" s="14" t="s">
        <v>115</v>
      </c>
      <c r="D100" s="31">
        <v>0</v>
      </c>
      <c r="E100" s="15">
        <v>0</v>
      </c>
      <c r="F100" s="16">
        <v>0</v>
      </c>
      <c r="G100" s="15">
        <v>0</v>
      </c>
      <c r="H100" s="15"/>
      <c r="I100" s="14"/>
    </row>
    <row r="101" spans="1:9" s="20" customFormat="1" ht="15.75" x14ac:dyDescent="0.25">
      <c r="A101" s="26"/>
      <c r="B101" s="26"/>
      <c r="C101" s="14" t="s">
        <v>116</v>
      </c>
      <c r="D101" s="31">
        <v>0</v>
      </c>
      <c r="E101" s="15">
        <v>0</v>
      </c>
      <c r="F101" s="16">
        <v>0</v>
      </c>
      <c r="G101" s="15">
        <v>0</v>
      </c>
      <c r="H101" s="15"/>
      <c r="I101" s="14"/>
    </row>
    <row r="102" spans="1:9" s="20" customFormat="1" ht="15.75" x14ac:dyDescent="0.25">
      <c r="A102" s="26"/>
      <c r="B102" s="26"/>
      <c r="C102" s="14" t="s">
        <v>117</v>
      </c>
      <c r="D102" s="31">
        <v>0</v>
      </c>
      <c r="E102" s="15">
        <v>0</v>
      </c>
      <c r="F102" s="16">
        <v>0</v>
      </c>
      <c r="G102" s="15">
        <v>0</v>
      </c>
      <c r="H102" s="15"/>
      <c r="I102" s="14"/>
    </row>
    <row r="103" spans="1:9" s="20" customFormat="1" ht="15.75" x14ac:dyDescent="0.25">
      <c r="A103" s="26"/>
      <c r="B103" s="26"/>
      <c r="C103" s="14" t="s">
        <v>118</v>
      </c>
      <c r="D103" s="31">
        <v>0</v>
      </c>
      <c r="E103" s="15">
        <v>0</v>
      </c>
      <c r="F103" s="16">
        <v>0</v>
      </c>
      <c r="G103" s="15">
        <v>0</v>
      </c>
      <c r="H103" s="15"/>
      <c r="I103" s="14"/>
    </row>
    <row r="104" spans="1:9" s="20" customFormat="1" ht="15.75" x14ac:dyDescent="0.25">
      <c r="A104" s="26"/>
      <c r="B104" s="26"/>
      <c r="C104" s="14" t="s">
        <v>119</v>
      </c>
      <c r="D104" s="31">
        <v>9145</v>
      </c>
      <c r="E104" s="15">
        <v>0</v>
      </c>
      <c r="F104" s="16">
        <v>0</v>
      </c>
      <c r="G104" s="15">
        <v>-9145</v>
      </c>
      <c r="H104" s="15">
        <v>0</v>
      </c>
      <c r="I104" s="14"/>
    </row>
    <row r="105" spans="1:9" s="20" customFormat="1" ht="15.75" x14ac:dyDescent="0.25">
      <c r="A105" s="26"/>
      <c r="B105" s="26"/>
      <c r="C105" s="14" t="s">
        <v>120</v>
      </c>
      <c r="D105" s="31">
        <v>0</v>
      </c>
      <c r="E105" s="15">
        <v>0</v>
      </c>
      <c r="F105" s="16">
        <v>0</v>
      </c>
      <c r="G105" s="15">
        <v>0</v>
      </c>
      <c r="H105" s="15"/>
      <c r="I105" s="14"/>
    </row>
    <row r="106" spans="1:9" s="20" customFormat="1" ht="15.75" x14ac:dyDescent="0.25">
      <c r="A106" s="26"/>
      <c r="B106" s="26"/>
      <c r="C106" s="14" t="s">
        <v>121</v>
      </c>
      <c r="D106" s="31">
        <v>0</v>
      </c>
      <c r="E106" s="15">
        <v>0</v>
      </c>
      <c r="F106" s="16">
        <v>0</v>
      </c>
      <c r="G106" s="15">
        <v>0</v>
      </c>
      <c r="H106" s="15"/>
      <c r="I106" s="14"/>
    </row>
    <row r="107" spans="1:9" s="20" customFormat="1" ht="15.75" x14ac:dyDescent="0.25">
      <c r="A107" s="26"/>
      <c r="B107" s="26"/>
      <c r="C107" s="14" t="s">
        <v>122</v>
      </c>
      <c r="D107" s="31">
        <v>35000</v>
      </c>
      <c r="E107" s="15">
        <v>0</v>
      </c>
      <c r="F107" s="16">
        <v>0</v>
      </c>
      <c r="G107" s="15">
        <v>-35000</v>
      </c>
      <c r="H107" s="15">
        <v>0</v>
      </c>
      <c r="I107" s="14"/>
    </row>
    <row r="108" spans="1:9" s="20" customFormat="1" ht="15.75" x14ac:dyDescent="0.25">
      <c r="A108" s="26"/>
      <c r="B108" s="26"/>
      <c r="C108" s="14" t="s">
        <v>123</v>
      </c>
      <c r="D108" s="31">
        <v>100000</v>
      </c>
      <c r="E108" s="15">
        <v>0</v>
      </c>
      <c r="F108" s="16">
        <v>0</v>
      </c>
      <c r="G108" s="15">
        <v>-100000</v>
      </c>
      <c r="H108" s="15">
        <v>0</v>
      </c>
      <c r="I108" s="14"/>
    </row>
    <row r="109" spans="1:9" s="20" customFormat="1" ht="15.75" x14ac:dyDescent="0.25">
      <c r="A109" s="26"/>
      <c r="B109" s="26"/>
      <c r="C109" s="14" t="s">
        <v>124</v>
      </c>
      <c r="D109" s="31">
        <v>5316</v>
      </c>
      <c r="E109" s="15">
        <v>0</v>
      </c>
      <c r="F109" s="16">
        <v>0</v>
      </c>
      <c r="G109" s="15">
        <v>-5316</v>
      </c>
      <c r="H109" s="15">
        <v>0</v>
      </c>
      <c r="I109" s="14"/>
    </row>
    <row r="110" spans="1:9" s="20" customFormat="1" ht="15.75" x14ac:dyDescent="0.25">
      <c r="A110" s="26"/>
      <c r="B110" s="26"/>
      <c r="C110" s="14" t="s">
        <v>125</v>
      </c>
      <c r="D110" s="31">
        <v>18587</v>
      </c>
      <c r="E110" s="15">
        <v>0</v>
      </c>
      <c r="F110" s="16">
        <v>0</v>
      </c>
      <c r="G110" s="15">
        <v>-18587</v>
      </c>
      <c r="H110" s="15">
        <v>0</v>
      </c>
      <c r="I110" s="14"/>
    </row>
    <row r="111" spans="1:9" s="20" customFormat="1" ht="15.75" x14ac:dyDescent="0.25">
      <c r="A111" s="26"/>
      <c r="B111" s="40"/>
      <c r="C111" s="14" t="s">
        <v>126</v>
      </c>
      <c r="D111" s="31">
        <v>0</v>
      </c>
      <c r="E111" s="15">
        <v>0</v>
      </c>
      <c r="F111" s="16">
        <v>0</v>
      </c>
      <c r="G111" s="15">
        <v>0</v>
      </c>
      <c r="H111" s="15"/>
      <c r="I111" s="14"/>
    </row>
    <row r="112" spans="1:9" s="26" customFormat="1" ht="15.75" x14ac:dyDescent="0.25">
      <c r="A112" s="36"/>
      <c r="B112" s="26" t="s">
        <v>1077</v>
      </c>
      <c r="C112" s="36"/>
      <c r="D112" s="31">
        <v>4258676</v>
      </c>
      <c r="E112" s="15">
        <v>174217.93999999997</v>
      </c>
      <c r="F112" s="16">
        <v>4.0908944470065337E-2</v>
      </c>
      <c r="G112" s="15">
        <v>-4084458.06</v>
      </c>
      <c r="H112" s="15">
        <v>174217.93999999997</v>
      </c>
      <c r="I112" s="36"/>
    </row>
    <row r="113" spans="1:8" s="26" customFormat="1" ht="15.75" x14ac:dyDescent="0.25">
      <c r="A113" s="41"/>
      <c r="B113" s="42"/>
      <c r="C113" s="42"/>
      <c r="D113" s="42"/>
      <c r="E113" s="42"/>
      <c r="F113" s="42"/>
      <c r="G113" s="42"/>
      <c r="H113" s="42"/>
    </row>
    <row r="114" spans="1:8" s="20" customFormat="1" ht="15.75" x14ac:dyDescent="0.25">
      <c r="A114" s="24"/>
      <c r="B114" s="24"/>
      <c r="C114" s="24"/>
      <c r="D114" s="24"/>
      <c r="E114" s="24"/>
      <c r="F114" s="24"/>
      <c r="G114" s="24"/>
      <c r="H114" s="24"/>
    </row>
    <row r="115" spans="1:8" s="20" customFormat="1" ht="15.75" x14ac:dyDescent="0.25">
      <c r="A115" s="24"/>
      <c r="B115" s="24"/>
      <c r="C115" s="24"/>
      <c r="D115" s="24"/>
      <c r="E115" s="24"/>
      <c r="F115" s="24"/>
      <c r="G115" s="24"/>
      <c r="H115" s="24"/>
    </row>
    <row r="116" spans="1:8" s="20" customFormat="1" ht="15.75" x14ac:dyDescent="0.25">
      <c r="A116" s="24"/>
      <c r="B116" s="24"/>
      <c r="C116" s="24"/>
      <c r="D116" s="24"/>
      <c r="E116" s="24"/>
      <c r="F116" s="24"/>
      <c r="G116" s="24"/>
      <c r="H116" s="24"/>
    </row>
    <row r="117" spans="1:8" s="20" customFormat="1" ht="15.75" x14ac:dyDescent="0.25">
      <c r="A117" s="24"/>
      <c r="B117" s="24"/>
      <c r="C117" s="24"/>
      <c r="D117" s="24"/>
      <c r="E117" s="24"/>
      <c r="F117" s="24"/>
      <c r="G117" s="24"/>
      <c r="H117" s="24"/>
    </row>
    <row r="118" spans="1:8" s="20" customFormat="1" ht="15.75" x14ac:dyDescent="0.25">
      <c r="A118" s="24"/>
      <c r="B118" s="24"/>
      <c r="C118" s="24"/>
      <c r="D118" s="24"/>
      <c r="E118" s="24"/>
      <c r="F118" s="24"/>
      <c r="G118" s="24"/>
      <c r="H118" s="24"/>
    </row>
    <row r="119" spans="1:8" s="20" customFormat="1" ht="15.75" x14ac:dyDescent="0.25">
      <c r="A119" s="24"/>
      <c r="B119" s="24"/>
      <c r="C119" s="24"/>
      <c r="D119" s="24"/>
      <c r="E119" s="24"/>
      <c r="F119" s="24"/>
      <c r="G119" s="24"/>
      <c r="H119" s="24"/>
    </row>
    <row r="120" spans="1:8" s="20" customFormat="1" ht="15.75" x14ac:dyDescent="0.25">
      <c r="A120" s="24"/>
      <c r="B120" s="24"/>
      <c r="C120" s="24"/>
      <c r="D120" s="24"/>
      <c r="E120" s="24"/>
      <c r="F120" s="24"/>
      <c r="G120" s="24"/>
      <c r="H120" s="24"/>
    </row>
    <row r="121" spans="1:8" s="20" customFormat="1" ht="15.75" x14ac:dyDescent="0.25">
      <c r="A121" s="24"/>
      <c r="B121" s="24"/>
      <c r="C121" s="24"/>
      <c r="D121" s="24"/>
      <c r="E121" s="24"/>
      <c r="F121" s="24"/>
      <c r="G121" s="24"/>
      <c r="H121" s="24"/>
    </row>
    <row r="122" spans="1:8" s="20" customFormat="1" ht="15.75" x14ac:dyDescent="0.25">
      <c r="A122" s="24"/>
      <c r="B122" s="24"/>
      <c r="C122" s="24"/>
      <c r="D122" s="24"/>
      <c r="E122" s="24"/>
      <c r="F122" s="24"/>
      <c r="G122" s="24"/>
      <c r="H122" s="24"/>
    </row>
    <row r="123" spans="1:8" s="20" customFormat="1" ht="15.75" x14ac:dyDescent="0.25">
      <c r="A123" s="24"/>
      <c r="B123" s="24"/>
      <c r="C123" s="24"/>
      <c r="D123" s="24"/>
      <c r="E123" s="24"/>
      <c r="F123" s="24"/>
      <c r="G123" s="24"/>
      <c r="H123" s="24"/>
    </row>
    <row r="124" spans="1:8" s="20" customFormat="1" ht="15.75" x14ac:dyDescent="0.25">
      <c r="A124" s="24"/>
      <c r="B124" s="24"/>
      <c r="C124" s="24"/>
      <c r="D124" s="24"/>
      <c r="E124" s="24"/>
      <c r="F124" s="24"/>
      <c r="G124" s="24"/>
      <c r="H124" s="24"/>
    </row>
    <row r="125" spans="1:8" s="20" customFormat="1" ht="15.75" x14ac:dyDescent="0.25">
      <c r="A125" s="24"/>
      <c r="B125" s="24"/>
      <c r="C125" s="24"/>
      <c r="D125" s="24"/>
      <c r="E125" s="24"/>
      <c r="F125" s="24"/>
      <c r="G125" s="24"/>
      <c r="H125" s="24"/>
    </row>
    <row r="126" spans="1:8" s="20" customFormat="1" ht="15.75" x14ac:dyDescent="0.25">
      <c r="A126" s="24"/>
      <c r="B126" s="24"/>
      <c r="C126" s="24"/>
      <c r="D126" s="24"/>
      <c r="E126" s="24"/>
      <c r="F126" s="24"/>
      <c r="G126" s="24"/>
      <c r="H126" s="24"/>
    </row>
    <row r="127" spans="1:8" s="20" customFormat="1" ht="15.75" x14ac:dyDescent="0.25">
      <c r="A127" s="24"/>
      <c r="B127" s="24"/>
      <c r="C127" s="24"/>
      <c r="D127" s="24"/>
      <c r="E127" s="24"/>
      <c r="F127" s="24"/>
      <c r="G127" s="24"/>
      <c r="H127" s="24"/>
    </row>
    <row r="128" spans="1:8" s="20" customFormat="1" ht="15.75" x14ac:dyDescent="0.25">
      <c r="A128" s="24"/>
      <c r="B128" s="24"/>
      <c r="C128" s="24"/>
      <c r="D128" s="24"/>
      <c r="E128" s="24"/>
      <c r="F128" s="24"/>
      <c r="G128" s="24"/>
      <c r="H128" s="24"/>
    </row>
    <row r="129" spans="1:8" s="20" customFormat="1" ht="15.75" x14ac:dyDescent="0.25">
      <c r="A129" s="24"/>
      <c r="B129" s="24"/>
      <c r="C129" s="24"/>
      <c r="D129" s="24"/>
      <c r="E129" s="24"/>
      <c r="F129" s="24"/>
      <c r="G129" s="24"/>
      <c r="H129" s="24"/>
    </row>
    <row r="130" spans="1:8" s="20" customFormat="1" ht="15.75" x14ac:dyDescent="0.25">
      <c r="A130" s="24"/>
      <c r="B130" s="24"/>
      <c r="C130" s="24"/>
      <c r="D130" s="24"/>
      <c r="E130" s="24"/>
      <c r="F130" s="24"/>
      <c r="G130" s="24"/>
      <c r="H130" s="24"/>
    </row>
    <row r="131" spans="1:8" s="20" customFormat="1" ht="15.75" x14ac:dyDescent="0.25">
      <c r="A131" s="24"/>
      <c r="B131" s="24"/>
      <c r="C131" s="24"/>
      <c r="D131" s="24"/>
      <c r="E131" s="24"/>
      <c r="F131" s="24"/>
      <c r="G131" s="24"/>
      <c r="H131" s="24"/>
    </row>
    <row r="132" spans="1:8" s="20" customFormat="1" ht="15.75" x14ac:dyDescent="0.25">
      <c r="A132" s="24"/>
      <c r="B132" s="24"/>
      <c r="C132" s="24"/>
      <c r="D132" s="24"/>
      <c r="E132" s="24"/>
      <c r="F132" s="24"/>
      <c r="G132" s="24"/>
      <c r="H132" s="24"/>
    </row>
    <row r="133" spans="1:8" s="20" customFormat="1" ht="15.75" x14ac:dyDescent="0.25">
      <c r="A133" s="24"/>
      <c r="B133" s="24"/>
      <c r="C133" s="24"/>
      <c r="D133" s="24"/>
      <c r="E133" s="24"/>
      <c r="F133" s="24"/>
      <c r="G133" s="24"/>
      <c r="H133" s="24"/>
    </row>
    <row r="134" spans="1:8" s="20" customFormat="1" ht="15.75" x14ac:dyDescent="0.25">
      <c r="A134" s="24"/>
      <c r="B134" s="24"/>
      <c r="C134" s="24"/>
      <c r="D134" s="24"/>
      <c r="E134" s="24"/>
      <c r="F134" s="24"/>
      <c r="G134" s="24"/>
      <c r="H134" s="24"/>
    </row>
    <row r="135" spans="1:8" s="20" customFormat="1" ht="15.75" x14ac:dyDescent="0.25">
      <c r="A135" s="24"/>
      <c r="B135" s="24"/>
      <c r="C135" s="24"/>
      <c r="D135" s="24"/>
      <c r="E135" s="24"/>
      <c r="F135" s="24"/>
      <c r="G135" s="24"/>
      <c r="H135" s="24"/>
    </row>
    <row r="136" spans="1:8" s="20" customFormat="1" ht="15.75" x14ac:dyDescent="0.25">
      <c r="A136" s="24"/>
      <c r="B136" s="24"/>
      <c r="C136" s="24"/>
      <c r="D136" s="24"/>
      <c r="E136" s="24"/>
      <c r="F136" s="24"/>
      <c r="G136" s="24"/>
      <c r="H136" s="24"/>
    </row>
    <row r="137" spans="1:8" s="20" customFormat="1" ht="15.75" x14ac:dyDescent="0.25">
      <c r="A137" s="24"/>
      <c r="B137" s="24"/>
      <c r="C137" s="24"/>
      <c r="D137" s="24"/>
      <c r="E137" s="24"/>
      <c r="F137" s="24"/>
      <c r="G137" s="24"/>
      <c r="H137" s="24"/>
    </row>
    <row r="138" spans="1:8" s="20" customFormat="1" ht="15.75" x14ac:dyDescent="0.25">
      <c r="A138" s="24"/>
      <c r="B138" s="24"/>
      <c r="C138" s="24"/>
      <c r="D138" s="24"/>
      <c r="E138" s="24"/>
      <c r="F138" s="24"/>
      <c r="G138" s="24"/>
      <c r="H138" s="24"/>
    </row>
    <row r="139" spans="1:8" s="20" customFormat="1" ht="15.75" x14ac:dyDescent="0.25">
      <c r="A139" s="24"/>
      <c r="B139" s="24"/>
      <c r="C139" s="24"/>
      <c r="D139" s="24"/>
      <c r="E139" s="24"/>
      <c r="F139" s="24"/>
      <c r="G139" s="24"/>
      <c r="H139" s="24"/>
    </row>
    <row r="140" spans="1:8" s="20" customFormat="1" ht="15.75" x14ac:dyDescent="0.25">
      <c r="A140" s="24"/>
      <c r="B140" s="24"/>
      <c r="C140" s="24"/>
      <c r="D140" s="24"/>
      <c r="E140" s="24"/>
      <c r="F140" s="24"/>
      <c r="G140" s="24"/>
      <c r="H140" s="24"/>
    </row>
    <row r="141" spans="1:8" s="20" customFormat="1" ht="15.75" x14ac:dyDescent="0.25">
      <c r="A141" s="24"/>
      <c r="B141" s="24"/>
      <c r="C141" s="24"/>
      <c r="D141" s="24"/>
      <c r="E141" s="24"/>
      <c r="F141" s="24"/>
      <c r="G141" s="24"/>
      <c r="H141" s="24"/>
    </row>
    <row r="142" spans="1:8" s="20" customFormat="1" ht="15.75" x14ac:dyDescent="0.25">
      <c r="A142" s="24"/>
      <c r="B142" s="24"/>
      <c r="C142" s="24"/>
      <c r="D142" s="24"/>
      <c r="E142" s="24"/>
      <c r="F142" s="24"/>
      <c r="G142" s="24"/>
      <c r="H142" s="24"/>
    </row>
    <row r="143" spans="1:8" s="20" customFormat="1" ht="15.75" x14ac:dyDescent="0.25">
      <c r="A143" s="24"/>
      <c r="B143" s="24"/>
      <c r="C143" s="24"/>
      <c r="D143" s="24"/>
      <c r="E143" s="24"/>
      <c r="F143" s="24"/>
      <c r="G143" s="24"/>
      <c r="H143" s="24"/>
    </row>
    <row r="144" spans="1:8" s="20" customFormat="1" ht="15.75" x14ac:dyDescent="0.25">
      <c r="A144" s="24"/>
      <c r="B144" s="24"/>
      <c r="C144" s="24"/>
      <c r="D144" s="24"/>
      <c r="E144" s="24"/>
      <c r="F144" s="24"/>
      <c r="G144" s="24"/>
      <c r="H144" s="24"/>
    </row>
    <row r="145" spans="1:9" s="20" customFormat="1" ht="15.75" x14ac:dyDescent="0.25">
      <c r="A145" s="24"/>
      <c r="B145" s="24"/>
      <c r="C145" s="24"/>
      <c r="D145" s="24"/>
      <c r="E145" s="24"/>
      <c r="F145" s="24"/>
      <c r="G145" s="24"/>
      <c r="H145" s="24"/>
    </row>
    <row r="146" spans="1:9" s="26" customFormat="1" ht="15.75" x14ac:dyDescent="0.25">
      <c r="A146" s="24"/>
      <c r="B146" s="24"/>
      <c r="C146" s="24"/>
      <c r="D146" s="24"/>
      <c r="E146" s="24"/>
      <c r="F146" s="24"/>
      <c r="G146" s="24"/>
      <c r="H146" s="24"/>
      <c r="I146" s="25" t="s">
        <v>1083</v>
      </c>
    </row>
    <row r="147" spans="1:9" s="20" customFormat="1" ht="15.75" x14ac:dyDescent="0.25">
      <c r="A147" s="24"/>
      <c r="B147" s="24"/>
      <c r="C147" s="24"/>
      <c r="D147" s="24"/>
      <c r="E147" s="24"/>
      <c r="F147" s="24"/>
      <c r="G147" s="24"/>
      <c r="H147" s="24"/>
    </row>
    <row r="148" spans="1:9" x14ac:dyDescent="0.25">
      <c r="A148" s="24"/>
      <c r="B148" s="24"/>
      <c r="C148" s="24"/>
      <c r="D148" s="24"/>
      <c r="E148" s="24"/>
      <c r="F148" s="24"/>
      <c r="G148" s="24"/>
      <c r="H148" s="24"/>
    </row>
  </sheetData>
  <mergeCells count="3">
    <mergeCell ref="B1:I1"/>
    <mergeCell ref="B2:I2"/>
    <mergeCell ref="B3:I3"/>
  </mergeCells>
  <printOptions headings="1"/>
  <pageMargins left="0.7" right="0.7" top="0.75" bottom="0.75" header="0.3" footer="0.3"/>
  <pageSetup paperSize="5" scale="65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opLeftCell="B10" zoomScaleNormal="100" workbookViewId="0">
      <selection activeCell="D20" sqref="D20"/>
    </sheetView>
  </sheetViews>
  <sheetFormatPr defaultRowHeight="15" x14ac:dyDescent="0.25"/>
  <cols>
    <col min="1" max="1" width="13.85546875" style="18" hidden="1" customWidth="1"/>
    <col min="2" max="2" width="19.42578125" style="19" customWidth="1"/>
    <col min="3" max="3" width="70.42578125" style="19" customWidth="1"/>
    <col min="4" max="5" width="13.85546875" style="19" customWidth="1"/>
    <col min="6" max="6" width="12.28515625" style="19" customWidth="1"/>
    <col min="7" max="7" width="13.5703125" style="19" customWidth="1"/>
    <col min="8" max="8" width="20.7109375" style="18" customWidth="1"/>
    <col min="9" max="9" width="50.42578125" style="18" customWidth="1"/>
    <col min="10" max="16384" width="9.140625" style="18"/>
  </cols>
  <sheetData>
    <row r="1" spans="1:9" s="17" customFormat="1" ht="26.25" x14ac:dyDescent="0.4">
      <c r="B1" s="55" t="s">
        <v>1085</v>
      </c>
      <c r="C1" s="55"/>
      <c r="D1" s="55"/>
      <c r="E1" s="55"/>
      <c r="F1" s="55"/>
      <c r="G1" s="55"/>
      <c r="H1" s="55"/>
      <c r="I1" s="55"/>
    </row>
    <row r="2" spans="1:9" s="17" customFormat="1" ht="26.25" x14ac:dyDescent="0.4">
      <c r="B2" s="55" t="s">
        <v>1082</v>
      </c>
      <c r="C2" s="55"/>
      <c r="D2" s="55"/>
      <c r="E2" s="55"/>
      <c r="F2" s="55"/>
      <c r="G2" s="55"/>
      <c r="H2" s="55"/>
      <c r="I2" s="55"/>
    </row>
    <row r="3" spans="1:9" ht="26.25" x14ac:dyDescent="0.4">
      <c r="B3" s="55" t="s">
        <v>1100</v>
      </c>
      <c r="C3" s="55"/>
      <c r="D3" s="55"/>
      <c r="E3" s="55"/>
      <c r="F3" s="55"/>
      <c r="G3" s="55"/>
      <c r="H3" s="55"/>
      <c r="I3" s="55"/>
    </row>
    <row r="5" spans="1:9" s="20" customFormat="1" ht="15.75" x14ac:dyDescent="0.25">
      <c r="A5" s="20" t="s">
        <v>1074</v>
      </c>
      <c r="B5" s="21"/>
      <c r="C5" s="22"/>
      <c r="D5" s="22"/>
      <c r="E5" s="22"/>
      <c r="F5" s="22"/>
      <c r="G5" s="22"/>
    </row>
    <row r="6" spans="1:9" s="20" customFormat="1" ht="15.75" x14ac:dyDescent="0.25">
      <c r="B6" s="22"/>
      <c r="C6" s="22"/>
      <c r="D6" s="22" t="s">
        <v>1083</v>
      </c>
      <c r="E6" s="22" t="s">
        <v>1083</v>
      </c>
      <c r="F6" s="22"/>
      <c r="G6" s="22"/>
    </row>
    <row r="7" spans="1:9" s="39" customFormat="1" ht="94.5" x14ac:dyDescent="0.25">
      <c r="A7" s="39" t="s">
        <v>1076</v>
      </c>
      <c r="C7" s="35" t="s">
        <v>1075</v>
      </c>
      <c r="D7" s="33" t="s">
        <v>1111</v>
      </c>
      <c r="E7" s="34" t="s">
        <v>1092</v>
      </c>
      <c r="F7" s="47" t="s">
        <v>1090</v>
      </c>
      <c r="G7" s="48" t="s">
        <v>1093</v>
      </c>
      <c r="H7" s="34" t="s">
        <v>1094</v>
      </c>
      <c r="I7" s="27" t="s">
        <v>1084</v>
      </c>
    </row>
    <row r="8" spans="1:9" s="20" customFormat="1" ht="15.75" x14ac:dyDescent="0.25">
      <c r="A8" s="20">
        <v>1</v>
      </c>
      <c r="C8" s="14"/>
      <c r="D8" s="15"/>
      <c r="E8" s="15"/>
      <c r="F8" s="16"/>
      <c r="G8" s="15"/>
      <c r="H8" s="15"/>
      <c r="I8" s="14" t="s">
        <v>1101</v>
      </c>
    </row>
    <row r="9" spans="1:9" s="20" customFormat="1" ht="15.75" x14ac:dyDescent="0.25">
      <c r="B9" s="26" t="s">
        <v>177</v>
      </c>
      <c r="C9" s="14"/>
      <c r="D9" s="15"/>
      <c r="E9" s="15"/>
      <c r="F9" s="16"/>
      <c r="G9" s="15"/>
      <c r="H9" s="15"/>
      <c r="I9" s="14" t="s">
        <v>1102</v>
      </c>
    </row>
    <row r="10" spans="1:9" s="20" customFormat="1" ht="15.75" x14ac:dyDescent="0.25">
      <c r="B10" s="26"/>
      <c r="C10" s="14" t="s">
        <v>147</v>
      </c>
      <c r="D10" s="15">
        <v>5645233</v>
      </c>
      <c r="E10" s="15">
        <v>0</v>
      </c>
      <c r="F10" s="16">
        <v>0</v>
      </c>
      <c r="G10" s="15">
        <v>-5645233</v>
      </c>
      <c r="H10" s="15">
        <v>0</v>
      </c>
      <c r="I10" s="14"/>
    </row>
    <row r="11" spans="1:9" s="20" customFormat="1" ht="15.75" x14ac:dyDescent="0.25">
      <c r="B11" s="26"/>
      <c r="C11" s="14" t="s">
        <v>148</v>
      </c>
      <c r="D11" s="15">
        <v>2000</v>
      </c>
      <c r="E11" s="15">
        <v>0</v>
      </c>
      <c r="F11" s="16">
        <v>0</v>
      </c>
      <c r="G11" s="15">
        <v>-2000</v>
      </c>
      <c r="H11" s="15">
        <v>0</v>
      </c>
      <c r="I11" s="14"/>
    </row>
    <row r="12" spans="1:9" s="20" customFormat="1" ht="15.75" x14ac:dyDescent="0.25">
      <c r="B12" s="26"/>
      <c r="C12" s="14" t="s">
        <v>149</v>
      </c>
      <c r="D12" s="15">
        <v>379000</v>
      </c>
      <c r="E12" s="15">
        <v>0</v>
      </c>
      <c r="F12" s="16">
        <v>0</v>
      </c>
      <c r="G12" s="15">
        <v>-379000</v>
      </c>
      <c r="H12" s="15">
        <v>0</v>
      </c>
      <c r="I12" s="14"/>
    </row>
    <row r="13" spans="1:9" s="20" customFormat="1" ht="15.75" x14ac:dyDescent="0.25">
      <c r="B13" s="26"/>
      <c r="C13" s="14" t="s">
        <v>150</v>
      </c>
      <c r="D13" s="15">
        <v>30000</v>
      </c>
      <c r="E13" s="15">
        <v>0</v>
      </c>
      <c r="F13" s="16">
        <v>0</v>
      </c>
      <c r="G13" s="15">
        <v>-30000</v>
      </c>
      <c r="H13" s="15">
        <v>0</v>
      </c>
      <c r="I13" s="14"/>
    </row>
    <row r="14" spans="1:9" s="20" customFormat="1" ht="15.75" x14ac:dyDescent="0.25">
      <c r="B14" s="26"/>
      <c r="C14" s="14" t="s">
        <v>151</v>
      </c>
      <c r="D14" s="15">
        <v>7753382</v>
      </c>
      <c r="E14" s="15">
        <v>0</v>
      </c>
      <c r="F14" s="16">
        <v>0</v>
      </c>
      <c r="G14" s="15">
        <v>-7753382</v>
      </c>
      <c r="H14" s="15">
        <v>0</v>
      </c>
      <c r="I14" s="14"/>
    </row>
    <row r="15" spans="1:9" s="20" customFormat="1" ht="15.75" x14ac:dyDescent="0.25">
      <c r="B15" s="26"/>
      <c r="C15" s="14" t="s">
        <v>152</v>
      </c>
      <c r="D15" s="15">
        <v>200000</v>
      </c>
      <c r="E15" s="15">
        <v>0</v>
      </c>
      <c r="F15" s="16">
        <v>0</v>
      </c>
      <c r="G15" s="15">
        <v>-200000</v>
      </c>
      <c r="H15" s="15">
        <v>0</v>
      </c>
      <c r="I15" s="14"/>
    </row>
    <row r="16" spans="1:9" s="20" customFormat="1" ht="15.75" x14ac:dyDescent="0.25">
      <c r="B16" s="26"/>
      <c r="C16" s="14" t="s">
        <v>153</v>
      </c>
      <c r="D16" s="15">
        <v>74000</v>
      </c>
      <c r="E16" s="15">
        <v>0</v>
      </c>
      <c r="F16" s="16">
        <v>0</v>
      </c>
      <c r="G16" s="15">
        <v>-74000</v>
      </c>
      <c r="H16" s="15">
        <v>0</v>
      </c>
      <c r="I16" s="14"/>
    </row>
    <row r="17" spans="1:9" s="20" customFormat="1" ht="15.75" x14ac:dyDescent="0.25">
      <c r="B17" s="26"/>
      <c r="C17" s="14" t="s">
        <v>154</v>
      </c>
      <c r="D17" s="15">
        <v>40000</v>
      </c>
      <c r="E17" s="15">
        <v>0</v>
      </c>
      <c r="F17" s="16">
        <v>0</v>
      </c>
      <c r="G17" s="15">
        <v>-40000</v>
      </c>
      <c r="H17" s="15">
        <v>0</v>
      </c>
      <c r="I17" s="14"/>
    </row>
    <row r="18" spans="1:9" s="20" customFormat="1" ht="15.75" x14ac:dyDescent="0.25">
      <c r="A18" s="29"/>
      <c r="B18" s="26" t="s">
        <v>1078</v>
      </c>
      <c r="C18" s="14"/>
      <c r="D18" s="15">
        <v>14123615</v>
      </c>
      <c r="E18" s="15">
        <v>0</v>
      </c>
      <c r="F18" s="16">
        <v>0</v>
      </c>
      <c r="G18" s="15">
        <v>-14123615</v>
      </c>
      <c r="H18" s="15">
        <v>0</v>
      </c>
      <c r="I18" s="14"/>
    </row>
    <row r="19" spans="1:9" s="20" customFormat="1" ht="15.75" x14ac:dyDescent="0.25">
      <c r="A19" s="20">
        <v>2</v>
      </c>
      <c r="B19" s="26"/>
      <c r="C19" s="14"/>
      <c r="D19" s="15"/>
      <c r="E19" s="15"/>
      <c r="F19" s="16"/>
      <c r="G19" s="15"/>
      <c r="H19" s="15"/>
      <c r="I19" s="14"/>
    </row>
    <row r="20" spans="1:9" s="20" customFormat="1" ht="78.75" x14ac:dyDescent="0.25">
      <c r="B20" s="26" t="s">
        <v>196</v>
      </c>
      <c r="C20" s="14"/>
      <c r="D20" s="33" t="s">
        <v>1111</v>
      </c>
      <c r="E20" s="33" t="s">
        <v>1095</v>
      </c>
      <c r="F20" s="50" t="s">
        <v>1091</v>
      </c>
      <c r="G20" s="33" t="s">
        <v>1096</v>
      </c>
      <c r="H20" s="34" t="s">
        <v>1097</v>
      </c>
      <c r="I20" s="14"/>
    </row>
    <row r="21" spans="1:9" s="20" customFormat="1" ht="15.75" x14ac:dyDescent="0.25">
      <c r="B21" s="26"/>
      <c r="C21" s="14" t="s">
        <v>147</v>
      </c>
      <c r="D21" s="15">
        <v>1720929</v>
      </c>
      <c r="E21" s="15">
        <v>2319.21</v>
      </c>
      <c r="F21" s="16">
        <v>1.3476500192628517E-3</v>
      </c>
      <c r="G21" s="15">
        <v>-1718609.79</v>
      </c>
      <c r="H21" s="15">
        <v>2319.21</v>
      </c>
      <c r="I21" s="14"/>
    </row>
    <row r="22" spans="1:9" s="20" customFormat="1" ht="15.75" x14ac:dyDescent="0.25">
      <c r="B22" s="26"/>
      <c r="C22" s="14" t="s">
        <v>148</v>
      </c>
      <c r="D22" s="15">
        <v>1788560</v>
      </c>
      <c r="E22" s="15">
        <v>55856.520000000011</v>
      </c>
      <c r="F22" s="16">
        <v>3.1229883258039992E-2</v>
      </c>
      <c r="G22" s="15">
        <v>-1732703.48</v>
      </c>
      <c r="H22" s="15">
        <v>55856.520000000011</v>
      </c>
      <c r="I22" s="14"/>
    </row>
    <row r="23" spans="1:9" s="20" customFormat="1" ht="15.75" x14ac:dyDescent="0.25">
      <c r="B23" s="26"/>
      <c r="C23" s="14" t="s">
        <v>149</v>
      </c>
      <c r="D23" s="15">
        <v>1505055</v>
      </c>
      <c r="E23" s="15">
        <v>31421.42</v>
      </c>
      <c r="F23" s="16">
        <v>2.0877256977319764E-2</v>
      </c>
      <c r="G23" s="15">
        <v>-1473633.58</v>
      </c>
      <c r="H23" s="15">
        <v>31421.42</v>
      </c>
      <c r="I23" s="14"/>
    </row>
    <row r="24" spans="1:9" s="20" customFormat="1" ht="15.75" x14ac:dyDescent="0.25">
      <c r="B24" s="26"/>
      <c r="C24" s="14" t="s">
        <v>150</v>
      </c>
      <c r="D24" s="15">
        <v>352814</v>
      </c>
      <c r="E24" s="15">
        <v>18830.250000000007</v>
      </c>
      <c r="F24" s="16">
        <v>5.3371606568900345E-2</v>
      </c>
      <c r="G24" s="15">
        <v>-333983.75</v>
      </c>
      <c r="H24" s="15">
        <v>18830.250000000007</v>
      </c>
      <c r="I24" s="14"/>
    </row>
    <row r="25" spans="1:9" s="20" customFormat="1" ht="15.75" x14ac:dyDescent="0.25">
      <c r="B25" s="26"/>
      <c r="C25" s="14" t="s">
        <v>1015</v>
      </c>
      <c r="D25" s="15">
        <v>174422</v>
      </c>
      <c r="E25" s="15">
        <v>4849.5999999999995</v>
      </c>
      <c r="F25" s="16">
        <v>2.7803832085402068E-2</v>
      </c>
      <c r="G25" s="15">
        <v>-169572.4</v>
      </c>
      <c r="H25" s="15">
        <v>4849.5999999999995</v>
      </c>
      <c r="I25" s="14"/>
    </row>
    <row r="26" spans="1:9" s="20" customFormat="1" ht="15.75" x14ac:dyDescent="0.25">
      <c r="B26" s="26"/>
      <c r="C26" s="14" t="s">
        <v>151</v>
      </c>
      <c r="D26" s="15">
        <v>4382681</v>
      </c>
      <c r="E26" s="15">
        <v>10771.100000000002</v>
      </c>
      <c r="F26" s="16">
        <v>2.4576509218900491E-3</v>
      </c>
      <c r="G26" s="15">
        <v>-4371909.9000000004</v>
      </c>
      <c r="H26" s="15">
        <v>10771.100000000002</v>
      </c>
      <c r="I26" s="14"/>
    </row>
    <row r="27" spans="1:9" s="20" customFormat="1" ht="15.75" x14ac:dyDescent="0.25">
      <c r="B27" s="26"/>
      <c r="C27" s="14" t="s">
        <v>152</v>
      </c>
      <c r="D27" s="15">
        <v>2419082</v>
      </c>
      <c r="E27" s="15">
        <v>43155.460000000006</v>
      </c>
      <c r="F27" s="16">
        <v>1.7839601964712237E-2</v>
      </c>
      <c r="G27" s="15">
        <v>-2375926.54</v>
      </c>
      <c r="H27" s="15">
        <v>43155.460000000006</v>
      </c>
      <c r="I27" s="14"/>
    </row>
    <row r="28" spans="1:9" s="20" customFormat="1" ht="15.75" x14ac:dyDescent="0.25">
      <c r="B28" s="26"/>
      <c r="C28" s="14" t="s">
        <v>153</v>
      </c>
      <c r="D28" s="15">
        <v>381564</v>
      </c>
      <c r="E28" s="15">
        <v>12521.459999999995</v>
      </c>
      <c r="F28" s="16">
        <v>3.2816146177312315E-2</v>
      </c>
      <c r="G28" s="15">
        <v>-369042.54</v>
      </c>
      <c r="H28" s="15">
        <v>12521.459999999995</v>
      </c>
      <c r="I28" s="14"/>
    </row>
    <row r="29" spans="1:9" s="20" customFormat="1" ht="15.75" x14ac:dyDescent="0.25">
      <c r="B29" s="26"/>
      <c r="C29" s="14" t="s">
        <v>154</v>
      </c>
      <c r="D29" s="15">
        <v>503846</v>
      </c>
      <c r="E29" s="15">
        <v>16764.43</v>
      </c>
      <c r="F29" s="16">
        <v>3.3272924663488447E-2</v>
      </c>
      <c r="G29" s="15">
        <v>-487081.57</v>
      </c>
      <c r="H29" s="15">
        <v>16764.43</v>
      </c>
      <c r="I29" s="14"/>
    </row>
    <row r="30" spans="1:9" s="20" customFormat="1" ht="15.75" x14ac:dyDescent="0.25">
      <c r="B30" s="26"/>
      <c r="C30" s="14" t="s">
        <v>1016</v>
      </c>
      <c r="D30" s="15">
        <v>188569</v>
      </c>
      <c r="E30" s="15">
        <v>8897.34</v>
      </c>
      <c r="F30" s="16">
        <v>4.7183471302281926E-2</v>
      </c>
      <c r="G30" s="15">
        <v>-179671.66</v>
      </c>
      <c r="H30" s="15">
        <v>8897.34</v>
      </c>
      <c r="I30" s="14"/>
    </row>
    <row r="31" spans="1:9" s="20" customFormat="1" ht="15.75" x14ac:dyDescent="0.25">
      <c r="A31" s="29"/>
      <c r="B31" s="26" t="s">
        <v>1077</v>
      </c>
      <c r="C31" s="14"/>
      <c r="D31" s="15">
        <v>13417522</v>
      </c>
      <c r="E31" s="15">
        <v>205386.79000000004</v>
      </c>
      <c r="F31" s="16">
        <v>1.530735630617934E-2</v>
      </c>
      <c r="G31" s="15">
        <v>-13212135.210000001</v>
      </c>
      <c r="H31" s="15">
        <v>205386.79000000004</v>
      </c>
      <c r="I31" s="30"/>
    </row>
    <row r="32" spans="1:9" s="20" customFormat="1" ht="15.75" x14ac:dyDescent="0.25">
      <c r="B32" s="26"/>
      <c r="D32" s="21"/>
      <c r="E32" s="21"/>
      <c r="F32" s="51"/>
      <c r="G32" s="21"/>
      <c r="H32" s="21"/>
    </row>
    <row r="33" spans="1:8" ht="15.75" x14ac:dyDescent="0.25">
      <c r="A33" s="24"/>
      <c r="B33" s="24"/>
      <c r="C33" s="24"/>
      <c r="D33" s="24"/>
      <c r="E33" s="24"/>
      <c r="F33" s="24"/>
      <c r="G33" s="21"/>
      <c r="H33" s="21"/>
    </row>
  </sheetData>
  <mergeCells count="3">
    <mergeCell ref="B1:I1"/>
    <mergeCell ref="B2:I2"/>
    <mergeCell ref="B3:I3"/>
  </mergeCells>
  <printOptions headings="1"/>
  <pageMargins left="0.7" right="0.7" top="0.75" bottom="0.75" header="0.3" footer="0.3"/>
  <pageSetup paperSize="5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C38" sqref="C38"/>
    </sheetView>
  </sheetViews>
  <sheetFormatPr defaultRowHeight="15" x14ac:dyDescent="0.25"/>
  <cols>
    <col min="1" max="1" width="36.5703125" style="6" customWidth="1"/>
    <col min="2" max="2" width="18.85546875" style="6" hidden="1" customWidth="1"/>
    <col min="3" max="3" width="77.42578125" style="6" customWidth="1"/>
    <col min="4" max="4" width="19.85546875" style="6" customWidth="1"/>
    <col min="5" max="5" width="23.140625" style="6" customWidth="1"/>
    <col min="6" max="6" width="17.28515625" style="6" customWidth="1"/>
    <col min="7" max="7" width="18.28515625" style="6" customWidth="1"/>
    <col min="8" max="8" width="18.5703125" style="6" customWidth="1"/>
    <col min="9" max="9" width="61.5703125" style="6" customWidth="1"/>
    <col min="10" max="16384" width="9.140625" style="6"/>
  </cols>
  <sheetData>
    <row r="1" spans="1:9" s="17" customFormat="1" ht="26.25" x14ac:dyDescent="0.4">
      <c r="C1" s="55" t="s">
        <v>1112</v>
      </c>
      <c r="D1" s="55"/>
      <c r="E1" s="55"/>
      <c r="F1" s="55"/>
      <c r="G1" s="55"/>
      <c r="H1" s="55"/>
      <c r="I1" s="55"/>
    </row>
    <row r="2" spans="1:9" s="17" customFormat="1" ht="26.25" x14ac:dyDescent="0.4">
      <c r="C2" s="55" t="s">
        <v>1082</v>
      </c>
      <c r="D2" s="55"/>
      <c r="E2" s="55"/>
      <c r="F2" s="55"/>
      <c r="G2" s="55"/>
      <c r="H2" s="55"/>
      <c r="I2" s="55"/>
    </row>
    <row r="3" spans="1:9" s="18" customFormat="1" ht="15.75" x14ac:dyDescent="0.25">
      <c r="B3" s="20"/>
      <c r="C3" s="44"/>
      <c r="D3" s="19" t="s">
        <v>1113</v>
      </c>
      <c r="E3" s="19"/>
      <c r="F3" s="19"/>
      <c r="G3" s="19"/>
      <c r="H3" s="19"/>
    </row>
    <row r="4" spans="1:9" s="18" customFormat="1" hidden="1" x14ac:dyDescent="0.25">
      <c r="C4" s="44"/>
      <c r="D4" s="19"/>
      <c r="E4" s="19"/>
      <c r="F4" s="19"/>
      <c r="G4" s="19"/>
      <c r="H4" s="19"/>
    </row>
    <row r="5" spans="1:9" s="20" customFormat="1" ht="15.75" hidden="1" x14ac:dyDescent="0.25">
      <c r="B5" s="20" t="s">
        <v>1074</v>
      </c>
      <c r="C5" s="43" t="s">
        <v>184</v>
      </c>
      <c r="D5" s="22"/>
      <c r="E5" s="22"/>
      <c r="F5" s="22"/>
      <c r="G5" s="22"/>
      <c r="H5" s="22"/>
    </row>
    <row r="6" spans="1:9" s="20" customFormat="1" ht="15.75" x14ac:dyDescent="0.25">
      <c r="C6" s="25"/>
      <c r="D6" s="22"/>
      <c r="E6" s="22" t="s">
        <v>1083</v>
      </c>
      <c r="F6" s="22" t="s">
        <v>1083</v>
      </c>
      <c r="G6" s="22"/>
      <c r="H6" s="22"/>
    </row>
    <row r="7" spans="1:9" s="39" customFormat="1" ht="47.25" x14ac:dyDescent="0.25">
      <c r="B7" s="39" t="s">
        <v>1076</v>
      </c>
      <c r="C7" s="50" t="s">
        <v>1075</v>
      </c>
      <c r="D7" s="33" t="s">
        <v>1114</v>
      </c>
      <c r="E7" s="34" t="s">
        <v>1092</v>
      </c>
      <c r="F7" s="57" t="s">
        <v>1090</v>
      </c>
      <c r="G7" s="48" t="s">
        <v>1093</v>
      </c>
      <c r="H7" s="34" t="s">
        <v>1094</v>
      </c>
      <c r="I7" s="50" t="s">
        <v>1084</v>
      </c>
    </row>
    <row r="8" spans="1:9" hidden="1" x14ac:dyDescent="0.25"/>
    <row r="9" spans="1:9" hidden="1" x14ac:dyDescent="0.25"/>
    <row r="10" spans="1:9" hidden="1" x14ac:dyDescent="0.25">
      <c r="B10" s="67" t="s">
        <v>1074</v>
      </c>
      <c r="C10" s="6" t="s">
        <v>1059</v>
      </c>
    </row>
    <row r="11" spans="1:9" hidden="1" x14ac:dyDescent="0.25">
      <c r="A11" s="58" t="s">
        <v>1083</v>
      </c>
      <c r="B11" s="67" t="s">
        <v>1115</v>
      </c>
      <c r="C11" s="6" t="s">
        <v>177</v>
      </c>
    </row>
    <row r="12" spans="1:9" hidden="1" x14ac:dyDescent="0.25"/>
    <row r="13" spans="1:9" hidden="1" x14ac:dyDescent="0.25">
      <c r="B13" s="67" t="s">
        <v>1076</v>
      </c>
      <c r="C13" s="67" t="s">
        <v>1075</v>
      </c>
      <c r="D13" s="67" t="s">
        <v>1116</v>
      </c>
      <c r="E13" s="6" t="s">
        <v>1117</v>
      </c>
    </row>
    <row r="14" spans="1:9" x14ac:dyDescent="0.25">
      <c r="A14" s="58" t="s">
        <v>177</v>
      </c>
      <c r="B14" s="6">
        <v>1</v>
      </c>
      <c r="C14" s="59" t="s">
        <v>155</v>
      </c>
      <c r="D14" s="60">
        <v>1214670</v>
      </c>
      <c r="E14" s="60">
        <v>7191.3700000000008</v>
      </c>
      <c r="F14" s="61">
        <f>E14/D14</f>
        <v>5.9204310635810557E-3</v>
      </c>
      <c r="G14" s="62">
        <f>E14-D14</f>
        <v>-1207478.6299999999</v>
      </c>
      <c r="H14" s="60">
        <f>E14</f>
        <v>7191.3700000000008</v>
      </c>
      <c r="I14" s="59"/>
    </row>
    <row r="15" spans="1:9" x14ac:dyDescent="0.25">
      <c r="B15" s="6">
        <v>1</v>
      </c>
      <c r="C15" s="59" t="s">
        <v>156</v>
      </c>
      <c r="D15" s="60">
        <v>1600600</v>
      </c>
      <c r="E15" s="60">
        <v>0</v>
      </c>
      <c r="F15" s="61">
        <f t="shared" ref="F15:F17" si="0">E15/D15</f>
        <v>0</v>
      </c>
      <c r="G15" s="62">
        <f t="shared" ref="G15:G17" si="1">E15-D15</f>
        <v>-1600600</v>
      </c>
      <c r="H15" s="60">
        <f t="shared" ref="H15:H17" si="2">E15</f>
        <v>0</v>
      </c>
      <c r="I15" s="59"/>
    </row>
    <row r="16" spans="1:9" x14ac:dyDescent="0.25">
      <c r="B16" s="6">
        <v>1</v>
      </c>
      <c r="C16" s="59" t="s">
        <v>157</v>
      </c>
      <c r="D16" s="60">
        <v>4685780</v>
      </c>
      <c r="E16" s="60">
        <v>0</v>
      </c>
      <c r="F16" s="61">
        <f t="shared" si="0"/>
        <v>0</v>
      </c>
      <c r="G16" s="62">
        <f t="shared" si="1"/>
        <v>-4685780</v>
      </c>
      <c r="H16" s="60">
        <f t="shared" si="2"/>
        <v>0</v>
      </c>
      <c r="I16" s="59"/>
    </row>
    <row r="17" spans="1:9" s="58" customFormat="1" x14ac:dyDescent="0.25">
      <c r="A17" s="58" t="s">
        <v>1118</v>
      </c>
      <c r="B17" s="58" t="s">
        <v>175</v>
      </c>
      <c r="C17" s="63"/>
      <c r="D17" s="64">
        <v>7501050</v>
      </c>
      <c r="E17" s="64">
        <v>7191.3700000000008</v>
      </c>
      <c r="F17" s="61">
        <f t="shared" si="0"/>
        <v>9.5871511321748298E-4</v>
      </c>
      <c r="G17" s="62">
        <f t="shared" si="1"/>
        <v>-7493858.6299999999</v>
      </c>
      <c r="H17" s="60">
        <f t="shared" si="2"/>
        <v>7191.3700000000008</v>
      </c>
      <c r="I17" s="63"/>
    </row>
    <row r="18" spans="1:9" hidden="1" x14ac:dyDescent="0.25">
      <c r="B18" s="67" t="s">
        <v>1074</v>
      </c>
      <c r="C18" s="59" t="s">
        <v>1059</v>
      </c>
      <c r="D18" s="59"/>
      <c r="E18" s="59"/>
      <c r="F18" s="59"/>
      <c r="G18" s="59"/>
      <c r="H18" s="59"/>
      <c r="I18" s="59"/>
    </row>
    <row r="19" spans="1:9" hidden="1" x14ac:dyDescent="0.25">
      <c r="B19" s="67" t="s">
        <v>1115</v>
      </c>
      <c r="C19" s="59" t="s">
        <v>196</v>
      </c>
      <c r="D19" s="59"/>
      <c r="E19" s="59"/>
      <c r="F19" s="59"/>
      <c r="G19" s="59"/>
      <c r="H19" s="59"/>
      <c r="I19" s="59"/>
    </row>
    <row r="20" spans="1:9" hidden="1" x14ac:dyDescent="0.25">
      <c r="C20" s="59"/>
      <c r="D20" s="59"/>
      <c r="E20" s="59"/>
      <c r="F20" s="59"/>
      <c r="G20" s="59"/>
      <c r="H20" s="59"/>
      <c r="I20" s="59"/>
    </row>
    <row r="21" spans="1:9" hidden="1" x14ac:dyDescent="0.25">
      <c r="B21" s="67" t="s">
        <v>1076</v>
      </c>
      <c r="C21" s="68" t="s">
        <v>1075</v>
      </c>
      <c r="D21" s="68" t="s">
        <v>1116</v>
      </c>
      <c r="E21" s="59" t="s">
        <v>1117</v>
      </c>
      <c r="F21" s="59"/>
      <c r="G21" s="59"/>
      <c r="H21" s="59"/>
      <c r="I21" s="59"/>
    </row>
    <row r="22" spans="1:9" s="58" customFormat="1" x14ac:dyDescent="0.25">
      <c r="A22" s="58" t="s">
        <v>1119</v>
      </c>
      <c r="B22" s="58">
        <v>2</v>
      </c>
      <c r="C22" s="63" t="s">
        <v>155</v>
      </c>
      <c r="D22" s="64">
        <v>2459008</v>
      </c>
      <c r="E22" s="64">
        <v>26546.959999999999</v>
      </c>
      <c r="F22" s="65">
        <f t="shared" ref="F22:F30" si="3">E22/D22</f>
        <v>1.0795800582999324E-2</v>
      </c>
      <c r="G22" s="66">
        <f t="shared" ref="G22:G30" si="4">E22-D22</f>
        <v>-2432461.04</v>
      </c>
      <c r="H22" s="64">
        <f t="shared" ref="H22:H30" si="5">E22</f>
        <v>26546.959999999999</v>
      </c>
      <c r="I22" s="63"/>
    </row>
    <row r="23" spans="1:9" x14ac:dyDescent="0.25">
      <c r="B23" s="6">
        <v>2</v>
      </c>
      <c r="C23" s="59" t="s">
        <v>1017</v>
      </c>
      <c r="D23" s="60">
        <v>675976</v>
      </c>
      <c r="E23" s="60">
        <v>23657.899999999998</v>
      </c>
      <c r="F23" s="61">
        <f t="shared" si="3"/>
        <v>3.499813602849805E-2</v>
      </c>
      <c r="G23" s="62">
        <f t="shared" si="4"/>
        <v>-652318.1</v>
      </c>
      <c r="H23" s="60">
        <f t="shared" si="5"/>
        <v>23657.899999999998</v>
      </c>
      <c r="I23" s="59"/>
    </row>
    <row r="24" spans="1:9" x14ac:dyDescent="0.25">
      <c r="B24" s="6">
        <v>2</v>
      </c>
      <c r="C24" s="59" t="s">
        <v>1018</v>
      </c>
      <c r="D24" s="60">
        <v>453854</v>
      </c>
      <c r="E24" s="60">
        <v>14682.16</v>
      </c>
      <c r="F24" s="61">
        <f t="shared" si="3"/>
        <v>3.2349962763355618E-2</v>
      </c>
      <c r="G24" s="62">
        <f t="shared" si="4"/>
        <v>-439171.84000000003</v>
      </c>
      <c r="H24" s="60">
        <f t="shared" si="5"/>
        <v>14682.16</v>
      </c>
      <c r="I24" s="59"/>
    </row>
    <row r="25" spans="1:9" x14ac:dyDescent="0.25">
      <c r="B25" s="6">
        <v>2</v>
      </c>
      <c r="C25" s="59" t="s">
        <v>1019</v>
      </c>
      <c r="D25" s="60">
        <v>2038180</v>
      </c>
      <c r="E25" s="60">
        <v>88624.209999999992</v>
      </c>
      <c r="F25" s="61">
        <f t="shared" si="3"/>
        <v>4.348203299021676E-2</v>
      </c>
      <c r="G25" s="62">
        <f t="shared" si="4"/>
        <v>-1949555.79</v>
      </c>
      <c r="H25" s="60">
        <f t="shared" si="5"/>
        <v>88624.209999999992</v>
      </c>
      <c r="I25" s="59"/>
    </row>
    <row r="26" spans="1:9" x14ac:dyDescent="0.25">
      <c r="B26" s="6">
        <v>2</v>
      </c>
      <c r="C26" s="59" t="s">
        <v>156</v>
      </c>
      <c r="D26" s="60">
        <v>282133</v>
      </c>
      <c r="E26" s="60">
        <v>7315.13</v>
      </c>
      <c r="F26" s="61">
        <f t="shared" si="3"/>
        <v>2.5927948875175893E-2</v>
      </c>
      <c r="G26" s="62">
        <f t="shared" si="4"/>
        <v>-274817.87</v>
      </c>
      <c r="H26" s="60">
        <f t="shared" si="5"/>
        <v>7315.13</v>
      </c>
      <c r="I26" s="59"/>
    </row>
    <row r="27" spans="1:9" x14ac:dyDescent="0.25">
      <c r="B27" s="6">
        <v>2</v>
      </c>
      <c r="C27" s="59" t="s">
        <v>157</v>
      </c>
      <c r="D27" s="60">
        <v>742727</v>
      </c>
      <c r="E27" s="60">
        <v>24966.689999999995</v>
      </c>
      <c r="F27" s="61">
        <f t="shared" si="3"/>
        <v>3.3614894840230655E-2</v>
      </c>
      <c r="G27" s="62">
        <f t="shared" si="4"/>
        <v>-717760.31</v>
      </c>
      <c r="H27" s="60">
        <f t="shared" si="5"/>
        <v>24966.689999999995</v>
      </c>
      <c r="I27" s="59"/>
    </row>
    <row r="28" spans="1:9" x14ac:dyDescent="0.25">
      <c r="B28" s="6">
        <v>2</v>
      </c>
      <c r="C28" s="59" t="s">
        <v>1020</v>
      </c>
      <c r="D28" s="60">
        <v>256352</v>
      </c>
      <c r="E28" s="60">
        <v>15523.650000000001</v>
      </c>
      <c r="F28" s="61">
        <f t="shared" si="3"/>
        <v>6.055599332168269E-2</v>
      </c>
      <c r="G28" s="62">
        <f t="shared" si="4"/>
        <v>-240828.35</v>
      </c>
      <c r="H28" s="60">
        <f t="shared" si="5"/>
        <v>15523.650000000001</v>
      </c>
      <c r="I28" s="59"/>
    </row>
    <row r="29" spans="1:9" x14ac:dyDescent="0.25">
      <c r="B29" s="6">
        <v>2</v>
      </c>
      <c r="C29" s="59" t="s">
        <v>1021</v>
      </c>
      <c r="D29" s="60">
        <v>248069</v>
      </c>
      <c r="E29" s="60">
        <v>8241.5600000000013</v>
      </c>
      <c r="F29" s="61">
        <f t="shared" si="3"/>
        <v>3.3222853319036239E-2</v>
      </c>
      <c r="G29" s="62">
        <f t="shared" si="4"/>
        <v>-239827.44</v>
      </c>
      <c r="H29" s="60">
        <f t="shared" si="5"/>
        <v>8241.5600000000013</v>
      </c>
      <c r="I29" s="59"/>
    </row>
    <row r="30" spans="1:9" s="58" customFormat="1" x14ac:dyDescent="0.25">
      <c r="A30" s="58" t="s">
        <v>1120</v>
      </c>
      <c r="B30" s="58" t="s">
        <v>175</v>
      </c>
      <c r="C30" s="63"/>
      <c r="D30" s="64">
        <v>7156299</v>
      </c>
      <c r="E30" s="64">
        <v>209558.25999999998</v>
      </c>
      <c r="F30" s="65">
        <f t="shared" si="3"/>
        <v>2.9283049799903552E-2</v>
      </c>
      <c r="G30" s="66">
        <f t="shared" si="4"/>
        <v>-6946740.7400000002</v>
      </c>
      <c r="H30" s="64">
        <f t="shared" si="5"/>
        <v>209558.25999999998</v>
      </c>
      <c r="I30" s="63"/>
    </row>
  </sheetData>
  <mergeCells count="2">
    <mergeCell ref="C1:I1"/>
    <mergeCell ref="C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C32" sqref="C32"/>
    </sheetView>
  </sheetViews>
  <sheetFormatPr defaultRowHeight="15.75" x14ac:dyDescent="0.25"/>
  <cols>
    <col min="1" max="1" width="36.5703125" style="69" customWidth="1"/>
    <col min="2" max="2" width="16.7109375" style="69" hidden="1" customWidth="1"/>
    <col min="3" max="3" width="48.42578125" style="69" customWidth="1"/>
    <col min="4" max="4" width="19.85546875" style="69" customWidth="1"/>
    <col min="5" max="5" width="23.140625" style="69" customWidth="1"/>
    <col min="6" max="6" width="17.28515625" style="69" customWidth="1"/>
    <col min="7" max="7" width="18.28515625" style="69" customWidth="1"/>
    <col min="8" max="8" width="22.42578125" style="69" customWidth="1"/>
    <col min="9" max="9" width="61.5703125" style="69" customWidth="1"/>
    <col min="10" max="16384" width="9.140625" style="69"/>
  </cols>
  <sheetData>
    <row r="1" spans="1:9" s="17" customFormat="1" ht="26.25" x14ac:dyDescent="0.4">
      <c r="C1" s="55" t="s">
        <v>1121</v>
      </c>
      <c r="D1" s="55"/>
      <c r="E1" s="55"/>
      <c r="F1" s="55"/>
      <c r="G1" s="55"/>
      <c r="H1" s="55"/>
      <c r="I1" s="55"/>
    </row>
    <row r="2" spans="1:9" s="17" customFormat="1" ht="26.25" x14ac:dyDescent="0.4">
      <c r="C2" s="55" t="s">
        <v>1082</v>
      </c>
      <c r="D2" s="55"/>
      <c r="E2" s="55"/>
      <c r="F2" s="55"/>
      <c r="G2" s="55"/>
      <c r="H2" s="55"/>
      <c r="I2" s="55"/>
    </row>
    <row r="3" spans="1:9" s="20" customFormat="1" x14ac:dyDescent="0.25">
      <c r="C3" s="22" t="s">
        <v>1113</v>
      </c>
      <c r="E3" s="22"/>
      <c r="F3" s="22"/>
      <c r="G3" s="22"/>
      <c r="H3" s="22"/>
    </row>
    <row r="4" spans="1:9" s="20" customFormat="1" hidden="1" x14ac:dyDescent="0.25">
      <c r="C4" s="25"/>
      <c r="D4" s="22"/>
      <c r="E4" s="22"/>
      <c r="F4" s="22"/>
      <c r="G4" s="22"/>
      <c r="H4" s="22"/>
    </row>
    <row r="5" spans="1:9" s="20" customFormat="1" hidden="1" x14ac:dyDescent="0.25">
      <c r="B5" s="20" t="s">
        <v>1074</v>
      </c>
      <c r="C5" s="43" t="s">
        <v>184</v>
      </c>
      <c r="D5" s="22"/>
      <c r="E5" s="22"/>
      <c r="F5" s="22"/>
      <c r="G5" s="22"/>
      <c r="H5" s="22"/>
    </row>
    <row r="6" spans="1:9" s="20" customFormat="1" x14ac:dyDescent="0.25">
      <c r="C6" s="25"/>
      <c r="D6" s="22"/>
      <c r="E6" s="22" t="s">
        <v>1083</v>
      </c>
      <c r="F6" s="22" t="s">
        <v>1083</v>
      </c>
      <c r="G6" s="22"/>
      <c r="H6" s="22"/>
    </row>
    <row r="7" spans="1:9" s="39" customFormat="1" ht="47.25" x14ac:dyDescent="0.25">
      <c r="B7" s="39" t="s">
        <v>1076</v>
      </c>
      <c r="C7" s="50" t="s">
        <v>1075</v>
      </c>
      <c r="D7" s="33" t="s">
        <v>1114</v>
      </c>
      <c r="E7" s="48" t="s">
        <v>1092</v>
      </c>
      <c r="F7" s="57" t="s">
        <v>1090</v>
      </c>
      <c r="G7" s="34" t="s">
        <v>1093</v>
      </c>
      <c r="H7" s="34" t="s">
        <v>1094</v>
      </c>
      <c r="I7" s="50" t="s">
        <v>1084</v>
      </c>
    </row>
    <row r="8" spans="1:9" hidden="1" x14ac:dyDescent="0.25"/>
    <row r="9" spans="1:9" hidden="1" x14ac:dyDescent="0.25"/>
    <row r="10" spans="1:9" hidden="1" x14ac:dyDescent="0.25">
      <c r="A10" s="70" t="s">
        <v>177</v>
      </c>
      <c r="B10" s="76" t="s">
        <v>1074</v>
      </c>
      <c r="C10" s="69" t="s">
        <v>1035</v>
      </c>
    </row>
    <row r="11" spans="1:9" hidden="1" x14ac:dyDescent="0.25">
      <c r="B11" s="76" t="s">
        <v>1115</v>
      </c>
      <c r="C11" s="69" t="s">
        <v>177</v>
      </c>
    </row>
    <row r="12" spans="1:9" hidden="1" x14ac:dyDescent="0.25"/>
    <row r="13" spans="1:9" hidden="1" x14ac:dyDescent="0.25">
      <c r="B13" s="76" t="s">
        <v>1076</v>
      </c>
      <c r="C13" s="76" t="s">
        <v>1075</v>
      </c>
      <c r="D13" s="76" t="s">
        <v>1116</v>
      </c>
      <c r="E13" s="69" t="s">
        <v>1117</v>
      </c>
    </row>
    <row r="14" spans="1:9" x14ac:dyDescent="0.25">
      <c r="B14" s="69">
        <v>1</v>
      </c>
      <c r="C14" s="14" t="s">
        <v>71</v>
      </c>
      <c r="D14" s="31">
        <v>980500</v>
      </c>
      <c r="E14" s="31">
        <v>0</v>
      </c>
      <c r="F14" s="71">
        <v>0</v>
      </c>
      <c r="G14" s="72">
        <f>E14-D15</f>
        <v>-980500</v>
      </c>
      <c r="H14" s="31">
        <f>GETPIVOTDATA("Sum of FY14 - YTD Actual",$B$13,"Sort",1,"Organizational Set","245-19-000 -  Stormwater-Public Works-Admin")</f>
        <v>0</v>
      </c>
      <c r="I14" s="14"/>
    </row>
    <row r="15" spans="1:9" s="70" customFormat="1" x14ac:dyDescent="0.25">
      <c r="A15" s="70" t="s">
        <v>1078</v>
      </c>
      <c r="B15" s="70" t="s">
        <v>175</v>
      </c>
      <c r="C15" s="36"/>
      <c r="D15" s="73">
        <v>980500</v>
      </c>
      <c r="E15" s="73">
        <v>0</v>
      </c>
      <c r="F15" s="74">
        <v>0</v>
      </c>
      <c r="G15" s="75">
        <f>G14</f>
        <v>-980500</v>
      </c>
      <c r="H15" s="73">
        <f>H14</f>
        <v>0</v>
      </c>
      <c r="I15" s="36"/>
    </row>
    <row r="16" spans="1:9" x14ac:dyDescent="0.25">
      <c r="C16" s="14"/>
      <c r="D16" s="14"/>
      <c r="E16" s="14"/>
      <c r="F16" s="14"/>
      <c r="G16" s="14"/>
      <c r="H16" s="14"/>
      <c r="I16" s="14"/>
    </row>
    <row r="17" spans="1:9" hidden="1" x14ac:dyDescent="0.25">
      <c r="C17" s="14"/>
      <c r="D17" s="14"/>
      <c r="E17" s="14"/>
      <c r="F17" s="14"/>
      <c r="G17" s="14"/>
      <c r="H17" s="14"/>
      <c r="I17" s="14"/>
    </row>
    <row r="18" spans="1:9" hidden="1" x14ac:dyDescent="0.25">
      <c r="B18" s="76" t="s">
        <v>1074</v>
      </c>
      <c r="C18" s="14" t="s">
        <v>1035</v>
      </c>
      <c r="D18" s="14"/>
      <c r="E18" s="14"/>
      <c r="F18" s="14"/>
      <c r="G18" s="14"/>
      <c r="H18" s="14"/>
      <c r="I18" s="14"/>
    </row>
    <row r="19" spans="1:9" hidden="1" x14ac:dyDescent="0.25">
      <c r="B19" s="76" t="s">
        <v>1115</v>
      </c>
      <c r="C19" s="14" t="s">
        <v>196</v>
      </c>
      <c r="D19" s="14"/>
      <c r="E19" s="14"/>
      <c r="F19" s="14"/>
      <c r="G19" s="14"/>
      <c r="H19" s="14"/>
      <c r="I19" s="14"/>
    </row>
    <row r="20" spans="1:9" x14ac:dyDescent="0.25">
      <c r="C20" s="14"/>
      <c r="D20" s="14"/>
      <c r="E20" s="14"/>
      <c r="F20" s="14"/>
      <c r="G20" s="14"/>
      <c r="H20" s="14"/>
      <c r="I20" s="14"/>
    </row>
    <row r="21" spans="1:9" hidden="1" x14ac:dyDescent="0.25">
      <c r="B21" s="76" t="s">
        <v>1076</v>
      </c>
      <c r="C21" s="77" t="s">
        <v>1075</v>
      </c>
      <c r="D21" s="77" t="s">
        <v>1116</v>
      </c>
      <c r="E21" s="14" t="s">
        <v>1117</v>
      </c>
      <c r="F21" s="14"/>
      <c r="G21" s="14"/>
      <c r="H21" s="14"/>
      <c r="I21" s="14"/>
    </row>
    <row r="22" spans="1:9" x14ac:dyDescent="0.25">
      <c r="A22" s="70" t="s">
        <v>1083</v>
      </c>
      <c r="B22" s="69">
        <v>2</v>
      </c>
      <c r="C22" s="14" t="s">
        <v>71</v>
      </c>
      <c r="D22" s="31">
        <v>1033195</v>
      </c>
      <c r="E22" s="31">
        <v>0</v>
      </c>
      <c r="F22" s="71">
        <v>0</v>
      </c>
      <c r="G22" s="72">
        <f>E22-D23</f>
        <v>-1033195</v>
      </c>
      <c r="H22" s="31">
        <f>GETPIVOTDATA("Sum of FY14 - YTD Actual",$B$21,"Sort",2,"Organizational Set","245-19-000 -  Stormwater-Public Works-Admin")</f>
        <v>0</v>
      </c>
      <c r="I22" s="14"/>
    </row>
    <row r="23" spans="1:9" s="70" customFormat="1" x14ac:dyDescent="0.25">
      <c r="A23" s="70" t="s">
        <v>1122</v>
      </c>
      <c r="B23" s="70" t="s">
        <v>175</v>
      </c>
      <c r="C23" s="36"/>
      <c r="D23" s="73">
        <v>1033195</v>
      </c>
      <c r="E23" s="73">
        <v>0</v>
      </c>
      <c r="F23" s="74">
        <f>F22</f>
        <v>0</v>
      </c>
      <c r="G23" s="75">
        <f>G22</f>
        <v>-1033195</v>
      </c>
      <c r="H23" s="73">
        <f>H22</f>
        <v>0</v>
      </c>
      <c r="I23" s="36"/>
    </row>
  </sheetData>
  <mergeCells count="2">
    <mergeCell ref="C1:I1"/>
    <mergeCell ref="C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B1" zoomScale="110" zoomScaleNormal="110" workbookViewId="0">
      <selection activeCell="D19" sqref="D19"/>
    </sheetView>
  </sheetViews>
  <sheetFormatPr defaultRowHeight="15" x14ac:dyDescent="0.25"/>
  <cols>
    <col min="1" max="1" width="13.85546875" style="18" hidden="1" customWidth="1"/>
    <col min="2" max="2" width="14.85546875" style="19" customWidth="1"/>
    <col min="3" max="3" width="66.5703125" style="19" customWidth="1"/>
    <col min="4" max="4" width="14.85546875" style="19" customWidth="1"/>
    <col min="5" max="5" width="14.7109375" style="19" customWidth="1"/>
    <col min="6" max="6" width="16.85546875" style="19" customWidth="1"/>
    <col min="7" max="7" width="15" style="19" customWidth="1"/>
    <col min="8" max="8" width="20.7109375" style="18" customWidth="1"/>
    <col min="9" max="9" width="50.42578125" style="18" customWidth="1"/>
    <col min="10" max="16384" width="9.140625" style="18"/>
  </cols>
  <sheetData>
    <row r="1" spans="1:9" s="17" customFormat="1" ht="26.25" x14ac:dyDescent="0.4">
      <c r="B1" s="55" t="s">
        <v>1089</v>
      </c>
      <c r="C1" s="55"/>
      <c r="D1" s="55"/>
      <c r="E1" s="55"/>
      <c r="F1" s="55"/>
      <c r="G1" s="55"/>
      <c r="H1" s="55"/>
      <c r="I1" s="55"/>
    </row>
    <row r="2" spans="1:9" s="17" customFormat="1" ht="26.25" x14ac:dyDescent="0.4">
      <c r="B2" s="55" t="s">
        <v>1082</v>
      </c>
      <c r="C2" s="55"/>
      <c r="D2" s="55"/>
      <c r="E2" s="55"/>
      <c r="F2" s="55"/>
      <c r="G2" s="55"/>
      <c r="H2" s="55"/>
      <c r="I2" s="55"/>
    </row>
    <row r="3" spans="1:9" ht="26.25" x14ac:dyDescent="0.4">
      <c r="B3" s="55" t="s">
        <v>1100</v>
      </c>
      <c r="C3" s="55"/>
      <c r="D3" s="55"/>
      <c r="E3" s="55"/>
      <c r="F3" s="55"/>
      <c r="G3" s="55"/>
      <c r="H3" s="55"/>
      <c r="I3" s="55"/>
    </row>
    <row r="4" spans="1:9" hidden="1" x14ac:dyDescent="0.25"/>
    <row r="5" spans="1:9" s="20" customFormat="1" ht="15.75" hidden="1" x14ac:dyDescent="0.25">
      <c r="A5" s="20" t="s">
        <v>1074</v>
      </c>
      <c r="B5" s="21" t="s">
        <v>1038</v>
      </c>
      <c r="C5" s="22"/>
      <c r="D5" s="22"/>
      <c r="E5" s="22"/>
      <c r="F5" s="22"/>
      <c r="G5" s="22"/>
    </row>
    <row r="6" spans="1:9" s="20" customFormat="1" ht="15.75" x14ac:dyDescent="0.25">
      <c r="B6" s="22"/>
      <c r="C6" s="22"/>
      <c r="D6" s="22" t="s">
        <v>1083</v>
      </c>
      <c r="E6" s="22" t="s">
        <v>1083</v>
      </c>
      <c r="F6" s="22"/>
      <c r="G6" s="22"/>
    </row>
    <row r="7" spans="1:9" s="23" customFormat="1" ht="63" x14ac:dyDescent="0.25">
      <c r="A7" s="23" t="s">
        <v>1076</v>
      </c>
      <c r="C7" s="35" t="s">
        <v>1075</v>
      </c>
      <c r="D7" s="33" t="s">
        <v>1111</v>
      </c>
      <c r="E7" s="33" t="s">
        <v>1092</v>
      </c>
      <c r="F7" s="50" t="s">
        <v>1090</v>
      </c>
      <c r="G7" s="33" t="s">
        <v>1093</v>
      </c>
      <c r="H7" s="33" t="s">
        <v>1094</v>
      </c>
      <c r="I7" s="27" t="s">
        <v>1084</v>
      </c>
    </row>
    <row r="8" spans="1:9" s="20" customFormat="1" ht="15.75" x14ac:dyDescent="0.25">
      <c r="A8" s="20">
        <v>1</v>
      </c>
      <c r="C8" s="14"/>
      <c r="D8" s="15"/>
      <c r="E8" s="15"/>
      <c r="F8" s="16"/>
      <c r="G8" s="15"/>
      <c r="H8" s="15"/>
      <c r="I8" s="14"/>
    </row>
    <row r="9" spans="1:9" s="20" customFormat="1" ht="15.75" x14ac:dyDescent="0.25">
      <c r="B9" s="26" t="s">
        <v>177</v>
      </c>
      <c r="C9" s="14"/>
      <c r="D9" s="15"/>
      <c r="E9" s="15"/>
      <c r="F9" s="16"/>
      <c r="G9" s="15"/>
      <c r="H9" s="15"/>
      <c r="I9" s="14" t="s">
        <v>1101</v>
      </c>
    </row>
    <row r="10" spans="1:9" s="20" customFormat="1" ht="15.75" x14ac:dyDescent="0.25">
      <c r="C10" s="14" t="s">
        <v>127</v>
      </c>
      <c r="D10" s="15">
        <v>2569478</v>
      </c>
      <c r="E10" s="15">
        <v>148609.81</v>
      </c>
      <c r="F10" s="16">
        <v>5.7836576145038017E-2</v>
      </c>
      <c r="G10" s="15">
        <v>-2420868.19</v>
      </c>
      <c r="H10" s="15">
        <v>148609.81</v>
      </c>
      <c r="I10" s="14" t="s">
        <v>1102</v>
      </c>
    </row>
    <row r="11" spans="1:9" s="20" customFormat="1" ht="15.75" x14ac:dyDescent="0.25">
      <c r="C11" s="14" t="s">
        <v>128</v>
      </c>
      <c r="D11" s="15">
        <v>5338014</v>
      </c>
      <c r="E11" s="15">
        <f>304395.74+320874.99</f>
        <v>625270.73</v>
      </c>
      <c r="F11" s="16">
        <f>E11/D11</f>
        <v>0.11713546086615734</v>
      </c>
      <c r="G11" s="15">
        <f>E11-D11</f>
        <v>-4712743.2699999996</v>
      </c>
      <c r="H11" s="15">
        <f>E11</f>
        <v>625270.73</v>
      </c>
      <c r="I11" s="14"/>
    </row>
    <row r="12" spans="1:9" s="20" customFormat="1" ht="15.75" x14ac:dyDescent="0.25">
      <c r="C12" s="14" t="s">
        <v>129</v>
      </c>
      <c r="D12" s="15">
        <v>1725060</v>
      </c>
      <c r="E12" s="15">
        <v>30451.39</v>
      </c>
      <c r="F12" s="16">
        <v>1.7652365714815717E-2</v>
      </c>
      <c r="G12" s="15">
        <v>-1694608.61</v>
      </c>
      <c r="H12" s="15">
        <v>30451.39</v>
      </c>
      <c r="I12" s="14"/>
    </row>
    <row r="13" spans="1:9" s="20" customFormat="1" ht="15.75" x14ac:dyDescent="0.25">
      <c r="C13" s="14" t="s">
        <v>130</v>
      </c>
      <c r="D13" s="15">
        <v>1604804</v>
      </c>
      <c r="E13" s="15">
        <v>300571.48999999993</v>
      </c>
      <c r="F13" s="16">
        <v>0.18729482852734661</v>
      </c>
      <c r="G13" s="15">
        <v>-1304232.51</v>
      </c>
      <c r="H13" s="15">
        <v>300571.48999999993</v>
      </c>
      <c r="I13" s="14"/>
    </row>
    <row r="14" spans="1:9" s="20" customFormat="1" ht="15.75" x14ac:dyDescent="0.25">
      <c r="C14" s="14" t="s">
        <v>131</v>
      </c>
      <c r="D14" s="15">
        <v>7100000</v>
      </c>
      <c r="E14" s="15">
        <v>196734.91</v>
      </c>
      <c r="F14" s="16">
        <v>2.7709142253521127E-2</v>
      </c>
      <c r="G14" s="15">
        <v>-6903265.0899999999</v>
      </c>
      <c r="H14" s="15">
        <v>196734.91</v>
      </c>
      <c r="I14" s="14"/>
    </row>
    <row r="15" spans="1:9" s="20" customFormat="1" ht="15.75" x14ac:dyDescent="0.25">
      <c r="C15" s="14" t="s">
        <v>132</v>
      </c>
      <c r="D15" s="15">
        <v>0</v>
      </c>
      <c r="E15" s="15">
        <v>0</v>
      </c>
      <c r="F15" s="16">
        <v>0</v>
      </c>
      <c r="G15" s="15">
        <v>0</v>
      </c>
      <c r="H15" s="15"/>
      <c r="I15" s="14"/>
    </row>
    <row r="16" spans="1:9" s="20" customFormat="1" ht="15.75" x14ac:dyDescent="0.25">
      <c r="C16" s="14" t="s">
        <v>133</v>
      </c>
      <c r="D16" s="15">
        <v>261593</v>
      </c>
      <c r="E16" s="15">
        <f>320874.99-320874.99</f>
        <v>0</v>
      </c>
      <c r="F16" s="16">
        <v>0</v>
      </c>
      <c r="G16" s="15">
        <v>-261593</v>
      </c>
      <c r="H16" s="15">
        <v>0</v>
      </c>
      <c r="I16" s="14"/>
    </row>
    <row r="17" spans="1:9" s="20" customFormat="1" ht="15.75" x14ac:dyDescent="0.25">
      <c r="A17" s="29"/>
      <c r="B17" s="20" t="s">
        <v>1078</v>
      </c>
      <c r="C17" s="14"/>
      <c r="D17" s="15">
        <v>18598949</v>
      </c>
      <c r="E17" s="15">
        <v>1301638.33</v>
      </c>
      <c r="F17" s="16">
        <v>6.9984509877412976E-2</v>
      </c>
      <c r="G17" s="15">
        <v>-17297310.670000002</v>
      </c>
      <c r="H17" s="15">
        <v>1301638.33</v>
      </c>
      <c r="I17" s="14"/>
    </row>
    <row r="18" spans="1:9" s="20" customFormat="1" ht="15.75" x14ac:dyDescent="0.25">
      <c r="A18" s="20">
        <v>2</v>
      </c>
      <c r="C18" s="14"/>
      <c r="D18" s="15"/>
      <c r="E18" s="15"/>
      <c r="F18" s="16"/>
      <c r="G18" s="15"/>
      <c r="H18" s="15"/>
      <c r="I18" s="14"/>
    </row>
    <row r="19" spans="1:9" s="20" customFormat="1" ht="63" x14ac:dyDescent="0.25">
      <c r="B19" s="20" t="s">
        <v>196</v>
      </c>
      <c r="C19" s="14"/>
      <c r="D19" s="33" t="s">
        <v>1111</v>
      </c>
      <c r="E19" s="33" t="s">
        <v>1095</v>
      </c>
      <c r="F19" s="50" t="s">
        <v>1091</v>
      </c>
      <c r="G19" s="33" t="s">
        <v>1096</v>
      </c>
      <c r="H19" s="34" t="s">
        <v>1097</v>
      </c>
      <c r="I19" s="14"/>
    </row>
    <row r="20" spans="1:9" s="20" customFormat="1" ht="15.75" x14ac:dyDescent="0.25">
      <c r="C20" s="14" t="s">
        <v>127</v>
      </c>
      <c r="D20" s="15">
        <v>1282397</v>
      </c>
      <c r="E20" s="15">
        <v>42935.510000000009</v>
      </c>
      <c r="F20" s="16">
        <v>3.348066940268888E-2</v>
      </c>
      <c r="G20" s="15">
        <v>-1239461.49</v>
      </c>
      <c r="H20" s="15">
        <v>42935.510000000009</v>
      </c>
      <c r="I20" s="14"/>
    </row>
    <row r="21" spans="1:9" s="20" customFormat="1" ht="15.75" x14ac:dyDescent="0.25">
      <c r="C21" s="14" t="s">
        <v>128</v>
      </c>
      <c r="D21" s="15">
        <v>7887566</v>
      </c>
      <c r="E21" s="15">
        <v>127919.39</v>
      </c>
      <c r="F21" s="16">
        <v>1.6217853517802576E-2</v>
      </c>
      <c r="G21" s="15">
        <v>-7759646.6100000003</v>
      </c>
      <c r="H21" s="15">
        <v>127919.39</v>
      </c>
      <c r="I21" s="14"/>
    </row>
    <row r="22" spans="1:9" s="20" customFormat="1" ht="15.75" x14ac:dyDescent="0.25">
      <c r="C22" s="14" t="s">
        <v>129</v>
      </c>
      <c r="D22" s="15">
        <v>3958540</v>
      </c>
      <c r="E22" s="15">
        <v>123287.42000000003</v>
      </c>
      <c r="F22" s="16">
        <v>3.1144669499360882E-2</v>
      </c>
      <c r="G22" s="15">
        <v>-3835252.58</v>
      </c>
      <c r="H22" s="15">
        <v>123287.42000000003</v>
      </c>
      <c r="I22" s="14"/>
    </row>
    <row r="23" spans="1:9" s="20" customFormat="1" ht="15.75" x14ac:dyDescent="0.25">
      <c r="C23" s="14" t="s">
        <v>130</v>
      </c>
      <c r="D23" s="15">
        <v>1706459</v>
      </c>
      <c r="E23" s="15">
        <v>8888.3099999999977</v>
      </c>
      <c r="F23" s="16">
        <v>5.2086279248431972E-3</v>
      </c>
      <c r="G23" s="15">
        <v>-1697570.69</v>
      </c>
      <c r="H23" s="15">
        <v>8888.3099999999977</v>
      </c>
      <c r="I23" s="14"/>
    </row>
    <row r="24" spans="1:9" s="20" customFormat="1" ht="15.75" x14ac:dyDescent="0.25">
      <c r="C24" s="14" t="s">
        <v>131</v>
      </c>
      <c r="D24" s="15">
        <v>2929385</v>
      </c>
      <c r="E24" s="15">
        <v>16671.269999999993</v>
      </c>
      <c r="F24" s="16">
        <v>5.6910477796534064E-3</v>
      </c>
      <c r="G24" s="15">
        <v>-2912713.73</v>
      </c>
      <c r="H24" s="15">
        <v>16671.269999999993</v>
      </c>
      <c r="I24" s="14"/>
    </row>
    <row r="25" spans="1:9" s="20" customFormat="1" ht="15.75" x14ac:dyDescent="0.25">
      <c r="C25" s="14" t="s">
        <v>132</v>
      </c>
      <c r="D25" s="15">
        <v>10421</v>
      </c>
      <c r="E25" s="15">
        <v>0</v>
      </c>
      <c r="F25" s="16">
        <v>0</v>
      </c>
      <c r="G25" s="15">
        <v>-10421</v>
      </c>
      <c r="H25" s="15">
        <v>0</v>
      </c>
      <c r="I25" s="14"/>
    </row>
    <row r="26" spans="1:9" s="20" customFormat="1" ht="15.75" x14ac:dyDescent="0.25">
      <c r="C26" s="14" t="s">
        <v>133</v>
      </c>
      <c r="D26" s="15">
        <v>575367</v>
      </c>
      <c r="E26" s="15">
        <v>8419.159999999998</v>
      </c>
      <c r="F26" s="16">
        <v>1.4632677925567505E-2</v>
      </c>
      <c r="G26" s="15">
        <v>-566947.83999999997</v>
      </c>
      <c r="H26" s="15">
        <v>8419.159999999998</v>
      </c>
      <c r="I26" s="14"/>
    </row>
    <row r="27" spans="1:9" s="20" customFormat="1" ht="15.75" x14ac:dyDescent="0.25">
      <c r="A27" s="29"/>
      <c r="B27" s="20" t="s">
        <v>1077</v>
      </c>
      <c r="C27" s="14"/>
      <c r="D27" s="15">
        <v>18350135</v>
      </c>
      <c r="E27" s="15">
        <v>328121.06000000006</v>
      </c>
      <c r="F27" s="16">
        <v>1.7881125125237502E-2</v>
      </c>
      <c r="G27" s="15">
        <v>-18022013.940000001</v>
      </c>
      <c r="H27" s="15">
        <v>328121.06000000006</v>
      </c>
      <c r="I27" s="14"/>
    </row>
    <row r="28" spans="1:9" s="20" customFormat="1" ht="15.75" x14ac:dyDescent="0.25">
      <c r="D28" s="21"/>
      <c r="E28" s="21"/>
      <c r="F28" s="51"/>
      <c r="G28" s="21"/>
      <c r="H28" s="21"/>
    </row>
    <row r="29" spans="1:9" s="20" customFormat="1" ht="15.75" x14ac:dyDescent="0.25">
      <c r="A29"/>
      <c r="B29"/>
      <c r="C29"/>
      <c r="D29"/>
      <c r="E29"/>
      <c r="F29"/>
      <c r="G29"/>
      <c r="H29" s="24"/>
    </row>
  </sheetData>
  <mergeCells count="3">
    <mergeCell ref="B1:I1"/>
    <mergeCell ref="B2:I2"/>
    <mergeCell ref="B3:I3"/>
  </mergeCells>
  <printOptions headings="1"/>
  <pageMargins left="0.7" right="0.7" top="0.75" bottom="0.75" header="0.3" footer="0.3"/>
  <pageSetup paperSize="5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General Fund - Budget (2)</vt:lpstr>
      <vt:lpstr>General Fund</vt:lpstr>
      <vt:lpstr>CSM</vt:lpstr>
      <vt:lpstr>Traffic</vt:lpstr>
      <vt:lpstr>CEDO</vt:lpstr>
      <vt:lpstr>WW</vt:lpstr>
      <vt:lpstr>BurlingtonTelecom</vt:lpstr>
      <vt:lpstr>Storm</vt:lpstr>
      <vt:lpstr>Airport</vt:lpstr>
      <vt:lpstr>errors</vt:lpstr>
      <vt:lpstr>Pivot</vt:lpstr>
      <vt:lpstr>CEDO!Print_Area</vt:lpstr>
      <vt:lpstr>CSM!Print_Area</vt:lpstr>
      <vt:lpstr>Traffic!Print_Area</vt:lpstr>
      <vt:lpstr>Airport!Print_Titles</vt:lpstr>
      <vt:lpstr>CEDO!Print_Titles</vt:lpstr>
      <vt:lpstr>CSM!Print_Titles</vt:lpstr>
      <vt:lpstr>'General Fund'!Print_Titles</vt:lpstr>
      <vt:lpstr>Traffic!Print_Titles</vt:lpstr>
      <vt:lpstr>WW!Print_Titles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Goodwin</dc:creator>
  <cp:lastModifiedBy>Richard Goodwin</cp:lastModifiedBy>
  <cp:lastPrinted>2013-08-02T19:40:56Z</cp:lastPrinted>
  <dcterms:created xsi:type="dcterms:W3CDTF">2013-07-26T22:16:30Z</dcterms:created>
  <dcterms:modified xsi:type="dcterms:W3CDTF">2013-08-07T16:25:40Z</dcterms:modified>
</cp:coreProperties>
</file>